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1. PC de 2021\10. PC do Hospital São Lucas 10.2021\11. Relatório Financeiro\"/>
    </mc:Choice>
  </mc:AlternateContent>
  <bookViews>
    <workbookView xWindow="0" yWindow="0" windowWidth="23040" windowHeight="9192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CAZUL!$A$1:$WVW$186</definedName>
    <definedName name="_xlnm._FilterDatabase" localSheetId="1" hidden="1">FINANCEIRO!$A$4:$XFC$442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1" i="31" l="1"/>
  <c r="D12" i="53" l="1"/>
  <c r="D11" i="53"/>
  <c r="D8" i="53" l="1"/>
  <c r="H64" i="31" l="1"/>
  <c r="D30" i="53" l="1"/>
  <c r="B9" i="37"/>
  <c r="A1" i="40" l="1"/>
  <c r="B25" i="49"/>
  <c r="B23" i="49"/>
  <c r="B12" i="49"/>
  <c r="A1" i="49"/>
  <c r="A1" i="47"/>
  <c r="A1" i="48"/>
  <c r="A1" i="37"/>
  <c r="D2" i="31"/>
  <c r="B9" i="47" l="1"/>
  <c r="B22" i="47"/>
  <c r="B11" i="47"/>
  <c r="Z187" i="31"/>
  <c r="J187" i="31" s="1"/>
  <c r="Z188" i="31"/>
  <c r="J188" i="31" s="1"/>
  <c r="Z189" i="31"/>
  <c r="J189" i="31" s="1"/>
  <c r="Z190" i="31"/>
  <c r="Z191" i="31"/>
  <c r="Z192" i="31"/>
  <c r="Z193" i="31"/>
  <c r="Z194" i="31"/>
  <c r="Z195" i="31"/>
  <c r="Z196" i="31"/>
  <c r="Z197" i="31"/>
  <c r="Z198" i="31"/>
  <c r="Z199" i="31"/>
  <c r="Z200" i="31"/>
  <c r="Z201" i="31"/>
  <c r="Z202" i="31"/>
  <c r="Z203" i="31"/>
  <c r="Z204" i="31"/>
  <c r="Z205" i="31"/>
  <c r="Z206" i="31"/>
  <c r="Z207" i="31"/>
  <c r="Z208" i="31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Z69" i="31"/>
  <c r="Z70" i="31"/>
  <c r="Z71" i="31"/>
  <c r="Z72" i="31"/>
  <c r="Z73" i="31"/>
  <c r="Z74" i="31"/>
  <c r="Z75" i="31"/>
  <c r="Z76" i="31"/>
  <c r="Z77" i="31"/>
  <c r="Z78" i="31"/>
  <c r="Z79" i="31"/>
  <c r="Z80" i="31"/>
  <c r="Z81" i="31"/>
  <c r="Z82" i="31"/>
  <c r="Z83" i="31"/>
  <c r="Z84" i="31"/>
  <c r="Z85" i="31"/>
  <c r="Z86" i="31"/>
  <c r="Z87" i="31"/>
  <c r="Z88" i="31"/>
  <c r="Z89" i="31"/>
  <c r="Z90" i="31"/>
  <c r="Z91" i="31"/>
  <c r="Z92" i="31"/>
  <c r="Z93" i="31"/>
  <c r="Z94" i="31"/>
  <c r="Z95" i="31"/>
  <c r="Z96" i="31"/>
  <c r="Z97" i="31"/>
  <c r="Z98" i="31"/>
  <c r="Z99" i="31"/>
  <c r="Z100" i="31"/>
  <c r="Z101" i="31"/>
  <c r="Z102" i="31"/>
  <c r="Z103" i="31"/>
  <c r="Z104" i="31"/>
  <c r="Z105" i="31"/>
  <c r="Z106" i="31"/>
  <c r="Z107" i="31"/>
  <c r="Z108" i="31"/>
  <c r="Z109" i="31"/>
  <c r="Z110" i="31"/>
  <c r="Z111" i="31"/>
  <c r="Z112" i="31"/>
  <c r="Z113" i="31"/>
  <c r="Z114" i="31"/>
  <c r="Z115" i="31"/>
  <c r="Z116" i="31"/>
  <c r="Z117" i="31"/>
  <c r="Z118" i="31"/>
  <c r="Z119" i="31"/>
  <c r="Z120" i="31"/>
  <c r="Z121" i="31"/>
  <c r="Z122" i="31"/>
  <c r="Z123" i="31"/>
  <c r="Z124" i="31"/>
  <c r="Z125" i="31"/>
  <c r="Z126" i="31"/>
  <c r="Z127" i="31"/>
  <c r="Z128" i="31"/>
  <c r="Z129" i="31"/>
  <c r="Z130" i="31"/>
  <c r="Z131" i="31"/>
  <c r="Z132" i="31"/>
  <c r="Z133" i="31"/>
  <c r="Z134" i="31"/>
  <c r="Z135" i="31"/>
  <c r="Z136" i="31"/>
  <c r="Z137" i="31"/>
  <c r="Z138" i="31"/>
  <c r="Z139" i="31"/>
  <c r="Z140" i="31"/>
  <c r="Z141" i="31"/>
  <c r="Z142" i="31"/>
  <c r="Z143" i="31"/>
  <c r="Z144" i="31"/>
  <c r="Z145" i="31"/>
  <c r="Z146" i="31"/>
  <c r="Z147" i="31"/>
  <c r="Z148" i="31"/>
  <c r="Z149" i="31"/>
  <c r="Z150" i="31"/>
  <c r="Z151" i="31"/>
  <c r="Z152" i="31"/>
  <c r="Z153" i="31"/>
  <c r="Z154" i="31"/>
  <c r="Z155" i="31"/>
  <c r="Z156" i="31"/>
  <c r="Z157" i="31"/>
  <c r="Z158" i="31"/>
  <c r="Z159" i="31"/>
  <c r="Z160" i="31"/>
  <c r="Z161" i="31"/>
  <c r="Z162" i="31"/>
  <c r="Z163" i="31"/>
  <c r="Z164" i="31"/>
  <c r="Z165" i="31"/>
  <c r="Z166" i="31"/>
  <c r="Z167" i="31"/>
  <c r="Z168" i="31"/>
  <c r="Z169" i="31"/>
  <c r="Z170" i="31"/>
  <c r="Z171" i="31"/>
  <c r="Z172" i="31"/>
  <c r="Z173" i="31"/>
  <c r="Z174" i="31"/>
  <c r="Z175" i="31"/>
  <c r="Z176" i="31"/>
  <c r="Z177" i="31"/>
  <c r="Z178" i="31"/>
  <c r="Z179" i="31"/>
  <c r="Z180" i="31"/>
  <c r="Z181" i="31"/>
  <c r="Z182" i="31"/>
  <c r="Z183" i="31"/>
  <c r="Z184" i="31"/>
  <c r="Z185" i="31"/>
  <c r="Z186" i="31"/>
  <c r="Z209" i="31"/>
  <c r="Z210" i="31"/>
  <c r="Z211" i="31"/>
  <c r="Z212" i="31"/>
  <c r="Z213" i="31"/>
  <c r="Z214" i="31"/>
  <c r="Z215" i="31"/>
  <c r="Z216" i="31"/>
  <c r="Z217" i="31"/>
  <c r="Z218" i="31"/>
  <c r="Z219" i="31"/>
  <c r="Z220" i="31"/>
  <c r="Z221" i="31"/>
  <c r="Z222" i="31"/>
  <c r="Z223" i="31"/>
  <c r="Z224" i="31"/>
  <c r="Z225" i="31"/>
  <c r="Z226" i="31"/>
  <c r="Z227" i="31"/>
  <c r="Z228" i="31"/>
  <c r="Z229" i="31"/>
  <c r="Z230" i="31"/>
  <c r="Z231" i="31"/>
  <c r="Z232" i="31"/>
  <c r="Z233" i="31"/>
  <c r="Z234" i="31"/>
  <c r="Z235" i="31"/>
  <c r="Z236" i="31"/>
  <c r="Z237" i="31"/>
  <c r="Z238" i="31"/>
  <c r="Z239" i="31"/>
  <c r="Z240" i="31"/>
  <c r="Z241" i="31"/>
  <c r="Z242" i="31"/>
  <c r="Z243" i="31"/>
  <c r="Z244" i="31"/>
  <c r="Z245" i="31"/>
  <c r="Z246" i="31"/>
  <c r="Z247" i="31"/>
  <c r="Z248" i="31"/>
  <c r="Z249" i="31"/>
  <c r="Z250" i="31"/>
  <c r="Z251" i="31"/>
  <c r="Z252" i="31"/>
  <c r="Z253" i="31"/>
  <c r="Z254" i="31"/>
  <c r="Z255" i="31"/>
  <c r="Z256" i="31"/>
  <c r="Z257" i="31"/>
  <c r="Z258" i="31"/>
  <c r="Z259" i="31"/>
  <c r="Z260" i="31"/>
  <c r="Z261" i="31"/>
  <c r="Z262" i="31"/>
  <c r="Z263" i="31"/>
  <c r="Z264" i="31"/>
  <c r="Z265" i="31"/>
  <c r="Z266" i="31"/>
  <c r="Z267" i="31"/>
  <c r="Z268" i="31"/>
  <c r="Z269" i="31"/>
  <c r="Z270" i="31"/>
  <c r="Z271" i="31"/>
  <c r="Z272" i="31"/>
  <c r="Z273" i="31"/>
  <c r="Z274" i="31"/>
  <c r="Z275" i="31"/>
  <c r="Z276" i="31"/>
  <c r="Z277" i="31"/>
  <c r="Z278" i="31"/>
  <c r="Z279" i="31"/>
  <c r="Z280" i="31"/>
  <c r="Z281" i="31"/>
  <c r="Z282" i="31"/>
  <c r="Z283" i="31"/>
  <c r="Z284" i="31"/>
  <c r="Z285" i="31"/>
  <c r="Z286" i="31"/>
  <c r="Z287" i="31"/>
  <c r="Z288" i="31"/>
  <c r="Z289" i="31"/>
  <c r="Z290" i="31"/>
  <c r="Z291" i="31"/>
  <c r="Z292" i="31"/>
  <c r="Z293" i="31"/>
  <c r="Z294" i="31"/>
  <c r="Z295" i="31"/>
  <c r="Z296" i="31"/>
  <c r="Z297" i="31"/>
  <c r="Z298" i="31"/>
  <c r="Z299" i="31"/>
  <c r="Z300" i="31"/>
  <c r="Z301" i="31"/>
  <c r="Z302" i="31"/>
  <c r="Z303" i="31"/>
  <c r="Z304" i="31"/>
  <c r="Z305" i="31"/>
  <c r="Z306" i="31"/>
  <c r="Z307" i="31"/>
  <c r="Z308" i="31"/>
  <c r="Z309" i="31"/>
  <c r="Z310" i="31"/>
  <c r="Z311" i="31"/>
  <c r="Z312" i="31"/>
  <c r="Z313" i="31"/>
  <c r="Z314" i="31"/>
  <c r="Z315" i="31"/>
  <c r="Z316" i="31"/>
  <c r="Z317" i="31"/>
  <c r="Z318" i="31"/>
  <c r="Z319" i="31"/>
  <c r="Z320" i="31"/>
  <c r="Z321" i="31"/>
  <c r="Z322" i="31"/>
  <c r="Z323" i="31"/>
  <c r="Z324" i="31"/>
  <c r="Z325" i="31"/>
  <c r="Z326" i="31"/>
  <c r="Z327" i="31"/>
  <c r="Z328" i="31"/>
  <c r="Z329" i="31"/>
  <c r="Z330" i="31"/>
  <c r="Z331" i="31"/>
  <c r="Z332" i="31"/>
  <c r="Z333" i="31"/>
  <c r="Z334" i="31"/>
  <c r="Z335" i="31"/>
  <c r="Z336" i="31"/>
  <c r="Z337" i="31"/>
  <c r="Z338" i="31"/>
  <c r="Z339" i="31"/>
  <c r="Z340" i="31"/>
  <c r="Z341" i="31"/>
  <c r="Z342" i="31"/>
  <c r="Z343" i="31"/>
  <c r="Z344" i="31"/>
  <c r="Z345" i="31"/>
  <c r="Z346" i="31"/>
  <c r="Z347" i="31"/>
  <c r="Z348" i="31"/>
  <c r="Z349" i="31"/>
  <c r="Z350" i="31"/>
  <c r="Z351" i="31"/>
  <c r="Z352" i="31"/>
  <c r="Z353" i="31"/>
  <c r="Z354" i="31"/>
  <c r="Z355" i="31"/>
  <c r="Z356" i="31"/>
  <c r="Z357" i="31"/>
  <c r="Z358" i="31"/>
  <c r="Z359" i="31"/>
  <c r="Z360" i="31"/>
  <c r="Z361" i="31"/>
  <c r="Z362" i="31"/>
  <c r="Z363" i="31"/>
  <c r="Z364" i="31"/>
  <c r="Z365" i="31"/>
  <c r="Z366" i="31"/>
  <c r="Z367" i="31"/>
  <c r="Z368" i="31"/>
  <c r="Z369" i="31"/>
  <c r="Z370" i="31"/>
  <c r="Z371" i="31"/>
  <c r="Z372" i="31"/>
  <c r="Z373" i="31"/>
  <c r="Z374" i="31"/>
  <c r="Z375" i="31"/>
  <c r="Z376" i="31"/>
  <c r="Z377" i="31"/>
  <c r="Z378" i="31"/>
  <c r="Z379" i="31"/>
  <c r="Z380" i="31"/>
  <c r="Z381" i="31"/>
  <c r="Z382" i="31"/>
  <c r="Z383" i="31"/>
  <c r="Z384" i="31"/>
  <c r="Z385" i="31"/>
  <c r="Z386" i="31"/>
  <c r="Z387" i="31"/>
  <c r="Z388" i="31"/>
  <c r="Z389" i="31"/>
  <c r="Z390" i="31"/>
  <c r="Z391" i="31"/>
  <c r="Z392" i="31"/>
  <c r="Z393" i="31"/>
  <c r="Z394" i="31"/>
  <c r="Z395" i="31"/>
  <c r="Z396" i="31"/>
  <c r="Z397" i="31"/>
  <c r="Z398" i="31"/>
  <c r="Z399" i="31"/>
  <c r="Z400" i="31"/>
  <c r="Z401" i="31"/>
  <c r="Z402" i="31"/>
  <c r="Z403" i="31"/>
  <c r="Z404" i="31"/>
  <c r="Z405" i="31"/>
  <c r="Z406" i="31"/>
  <c r="Z407" i="31"/>
  <c r="Z408" i="31"/>
  <c r="Z409" i="31"/>
  <c r="Z410" i="31"/>
  <c r="Z411" i="31"/>
  <c r="Z412" i="31"/>
  <c r="Z413" i="31"/>
  <c r="Z414" i="31"/>
  <c r="Z415" i="31"/>
  <c r="Z416" i="31"/>
  <c r="Z417" i="31"/>
  <c r="Z418" i="31"/>
  <c r="Z419" i="31"/>
  <c r="Z420" i="31"/>
  <c r="Z421" i="31"/>
  <c r="Z422" i="31"/>
  <c r="Z423" i="31"/>
  <c r="Z424" i="31"/>
  <c r="Z425" i="31"/>
  <c r="Z426" i="31"/>
  <c r="Z427" i="31"/>
  <c r="Z428" i="31"/>
  <c r="Z429" i="31"/>
  <c r="Z430" i="31"/>
  <c r="Z431" i="31"/>
  <c r="Z432" i="31"/>
  <c r="Z433" i="31"/>
  <c r="Z434" i="31"/>
  <c r="Z435" i="31"/>
  <c r="Z436" i="31"/>
  <c r="Z437" i="31"/>
  <c r="Z438" i="31"/>
  <c r="Z439" i="31"/>
  <c r="Z440" i="31"/>
  <c r="Z441" i="31"/>
  <c r="Z442" i="31"/>
  <c r="Z443" i="31"/>
  <c r="Z444" i="31"/>
  <c r="Z445" i="31"/>
  <c r="Z446" i="31"/>
  <c r="Z447" i="31"/>
  <c r="Z448" i="31"/>
  <c r="Z449" i="31"/>
  <c r="Z450" i="31"/>
  <c r="Z451" i="31"/>
  <c r="Z452" i="31"/>
  <c r="Z453" i="31"/>
  <c r="Z454" i="31"/>
  <c r="Z455" i="31"/>
  <c r="Z456" i="31"/>
  <c r="Z457" i="31"/>
  <c r="Z458" i="31"/>
  <c r="Z459" i="31"/>
  <c r="Z460" i="31"/>
  <c r="Z461" i="31"/>
  <c r="Z462" i="31"/>
  <c r="Z463" i="31"/>
  <c r="Z464" i="31"/>
  <c r="Z465" i="31"/>
  <c r="Z466" i="31"/>
  <c r="Z467" i="31"/>
  <c r="Z468" i="31"/>
  <c r="Z469" i="31"/>
  <c r="Z470" i="31"/>
  <c r="Z471" i="31"/>
  <c r="Z472" i="31"/>
  <c r="Z473" i="31"/>
  <c r="Z474" i="31"/>
  <c r="Z475" i="31"/>
  <c r="Z476" i="31"/>
  <c r="Z477" i="31"/>
  <c r="Z478" i="31"/>
  <c r="Z479" i="31"/>
  <c r="Z480" i="31"/>
  <c r="Z481" i="31"/>
  <c r="Z482" i="31"/>
  <c r="Z483" i="31"/>
  <c r="Z484" i="31"/>
  <c r="Z485" i="31"/>
  <c r="Z486" i="31"/>
  <c r="Z487" i="31"/>
  <c r="Z488" i="31"/>
  <c r="Z489" i="31"/>
  <c r="Z490" i="31"/>
  <c r="Z491" i="31"/>
  <c r="Z492" i="31"/>
  <c r="Z493" i="31"/>
  <c r="Z494" i="31"/>
  <c r="Z495" i="31"/>
  <c r="Z496" i="31"/>
  <c r="Z497" i="31"/>
  <c r="Z498" i="31"/>
  <c r="Z499" i="31"/>
  <c r="Z500" i="31"/>
  <c r="Z501" i="31"/>
  <c r="Z502" i="31"/>
  <c r="Z503" i="31"/>
  <c r="Z504" i="31"/>
  <c r="Z505" i="31"/>
  <c r="Z506" i="31"/>
  <c r="Z507" i="31"/>
  <c r="Z508" i="31"/>
  <c r="Z509" i="31"/>
  <c r="Z510" i="31"/>
  <c r="Z511" i="31"/>
  <c r="Z512" i="31"/>
  <c r="Z513" i="31"/>
  <c r="Z514" i="31"/>
  <c r="Z515" i="31"/>
  <c r="Z516" i="31"/>
  <c r="Z517" i="31"/>
  <c r="Z518" i="31"/>
  <c r="Z519" i="31"/>
  <c r="Z520" i="31"/>
  <c r="Z521" i="31"/>
  <c r="Z522" i="31"/>
  <c r="Z523" i="31"/>
  <c r="Z524" i="31"/>
  <c r="M106" i="31"/>
  <c r="L104" i="31"/>
  <c r="I189" i="31" l="1"/>
  <c r="I188" i="31"/>
  <c r="I187" i="31"/>
  <c r="J6" i="31"/>
  <c r="I10" i="31"/>
  <c r="I12" i="31"/>
  <c r="I14" i="31"/>
  <c r="I18" i="31"/>
  <c r="I20" i="31"/>
  <c r="I22" i="31"/>
  <c r="I26" i="31"/>
  <c r="I28" i="31"/>
  <c r="J30" i="31"/>
  <c r="I34" i="31"/>
  <c r="I36" i="31"/>
  <c r="J37" i="31"/>
  <c r="I38" i="31"/>
  <c r="I42" i="31"/>
  <c r="I44" i="31"/>
  <c r="J45" i="31"/>
  <c r="I46" i="31"/>
  <c r="I50" i="31"/>
  <c r="I52" i="31"/>
  <c r="J53" i="31"/>
  <c r="J54" i="31"/>
  <c r="I58" i="31"/>
  <c r="I60" i="31"/>
  <c r="J61" i="31"/>
  <c r="I62" i="31"/>
  <c r="I66" i="31"/>
  <c r="I68" i="31"/>
  <c r="J69" i="31"/>
  <c r="J70" i="31"/>
  <c r="I74" i="31"/>
  <c r="I76" i="31"/>
  <c r="J77" i="31"/>
  <c r="J78" i="31"/>
  <c r="I82" i="31"/>
  <c r="I84" i="31"/>
  <c r="J85" i="31"/>
  <c r="J86" i="31"/>
  <c r="I90" i="31"/>
  <c r="I92" i="31"/>
  <c r="J93" i="31"/>
  <c r="J94" i="31"/>
  <c r="I98" i="31"/>
  <c r="I100" i="31"/>
  <c r="J101" i="31"/>
  <c r="J102" i="31"/>
  <c r="I106" i="31"/>
  <c r="I108" i="31"/>
  <c r="J109" i="31"/>
  <c r="J110" i="31"/>
  <c r="I114" i="31"/>
  <c r="I116" i="31"/>
  <c r="J117" i="31"/>
  <c r="I118" i="31"/>
  <c r="I122" i="31"/>
  <c r="I124" i="31"/>
  <c r="J125" i="31"/>
  <c r="I126" i="31"/>
  <c r="I130" i="31"/>
  <c r="I132" i="31"/>
  <c r="J133" i="31"/>
  <c r="J134" i="31"/>
  <c r="I138" i="31"/>
  <c r="I140" i="31"/>
  <c r="J141" i="31"/>
  <c r="J142" i="31"/>
  <c r="I146" i="31"/>
  <c r="I148" i="31"/>
  <c r="J149" i="31"/>
  <c r="I150" i="31"/>
  <c r="I154" i="31"/>
  <c r="I156" i="31"/>
  <c r="J157" i="31"/>
  <c r="J158" i="31"/>
  <c r="I162" i="31"/>
  <c r="I164" i="31"/>
  <c r="J165" i="31"/>
  <c r="J166" i="31"/>
  <c r="I170" i="31"/>
  <c r="I172" i="31"/>
  <c r="J173" i="31"/>
  <c r="J174" i="31"/>
  <c r="I178" i="31"/>
  <c r="I180" i="31"/>
  <c r="J181" i="31"/>
  <c r="J182" i="31"/>
  <c r="I186" i="31"/>
  <c r="I193" i="31"/>
  <c r="I195" i="31"/>
  <c r="J196" i="31"/>
  <c r="I197" i="31"/>
  <c r="I201" i="31"/>
  <c r="I203" i="31"/>
  <c r="J204" i="31"/>
  <c r="J205" i="31"/>
  <c r="I209" i="31"/>
  <c r="I211" i="31"/>
  <c r="J212" i="31"/>
  <c r="I217" i="31"/>
  <c r="I219" i="31"/>
  <c r="J220" i="31"/>
  <c r="I225" i="31"/>
  <c r="I227" i="31"/>
  <c r="J228" i="31"/>
  <c r="I233" i="31"/>
  <c r="I235" i="31"/>
  <c r="J236" i="31"/>
  <c r="I241" i="31"/>
  <c r="I243" i="31"/>
  <c r="J244" i="31"/>
  <c r="I249" i="31"/>
  <c r="I251" i="31"/>
  <c r="J252" i="31"/>
  <c r="I257" i="31"/>
  <c r="I259" i="31"/>
  <c r="J260" i="31"/>
  <c r="I265" i="31"/>
  <c r="I267" i="31"/>
  <c r="J268" i="31"/>
  <c r="I273" i="31"/>
  <c r="I275" i="31"/>
  <c r="J276" i="31"/>
  <c r="I281" i="31"/>
  <c r="I283" i="31"/>
  <c r="J284" i="31"/>
  <c r="I289" i="31"/>
  <c r="I291" i="31"/>
  <c r="J292" i="31"/>
  <c r="I297" i="31"/>
  <c r="I299" i="31"/>
  <c r="J300" i="31"/>
  <c r="I305" i="31"/>
  <c r="I307" i="31"/>
  <c r="J308" i="31"/>
  <c r="I313" i="31"/>
  <c r="I315" i="31"/>
  <c r="J316" i="31"/>
  <c r="I321" i="31"/>
  <c r="I323" i="31"/>
  <c r="J324" i="31"/>
  <c r="I329" i="31"/>
  <c r="I331" i="31"/>
  <c r="J332" i="31"/>
  <c r="Z5" i="31"/>
  <c r="I5" i="31" s="1"/>
  <c r="D32" i="53"/>
  <c r="D33" i="53"/>
  <c r="D34" i="53"/>
  <c r="B33" i="47"/>
  <c r="B28" i="48"/>
  <c r="D20" i="53"/>
  <c r="D21" i="53"/>
  <c r="D23" i="53"/>
  <c r="D24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J7" i="31"/>
  <c r="J8" i="31"/>
  <c r="J9" i="31"/>
  <c r="J11" i="31"/>
  <c r="J12" i="31"/>
  <c r="J15" i="31"/>
  <c r="J16" i="31"/>
  <c r="J17" i="31"/>
  <c r="J19" i="31"/>
  <c r="J20" i="31"/>
  <c r="J23" i="31"/>
  <c r="J24" i="31"/>
  <c r="J25" i="31"/>
  <c r="J27" i="31"/>
  <c r="J31" i="31"/>
  <c r="J32" i="31"/>
  <c r="J33" i="31"/>
  <c r="J35" i="31"/>
  <c r="J39" i="31"/>
  <c r="J40" i="31"/>
  <c r="J41" i="31"/>
  <c r="J43" i="31"/>
  <c r="J44" i="31"/>
  <c r="J47" i="31"/>
  <c r="J48" i="31"/>
  <c r="J49" i="31"/>
  <c r="J51" i="31"/>
  <c r="J52" i="31"/>
  <c r="J55" i="31"/>
  <c r="J56" i="31"/>
  <c r="J57" i="31"/>
  <c r="J59" i="31"/>
  <c r="J62" i="31"/>
  <c r="J63" i="31"/>
  <c r="J64" i="31"/>
  <c r="J65" i="31"/>
  <c r="J67" i="31"/>
  <c r="J71" i="31"/>
  <c r="J72" i="31"/>
  <c r="J73" i="31"/>
  <c r="J75" i="31"/>
  <c r="J76" i="31"/>
  <c r="J79" i="31"/>
  <c r="J80" i="31"/>
  <c r="J81" i="31"/>
  <c r="J83" i="31"/>
  <c r="J84" i="31"/>
  <c r="J87" i="31"/>
  <c r="J88" i="31"/>
  <c r="J89" i="31"/>
  <c r="J91" i="31"/>
  <c r="J95" i="31"/>
  <c r="J96" i="31"/>
  <c r="J97" i="31"/>
  <c r="J99" i="31"/>
  <c r="J103" i="31"/>
  <c r="J104" i="31"/>
  <c r="J105" i="31"/>
  <c r="J107" i="31"/>
  <c r="J108" i="31"/>
  <c r="J111" i="31"/>
  <c r="J112" i="31"/>
  <c r="J113" i="31"/>
  <c r="J115" i="31"/>
  <c r="J116" i="31"/>
  <c r="J119" i="31"/>
  <c r="J120" i="31"/>
  <c r="J121" i="31"/>
  <c r="J123" i="31"/>
  <c r="J124" i="31"/>
  <c r="J127" i="31"/>
  <c r="J128" i="31"/>
  <c r="J129" i="31"/>
  <c r="J131" i="31"/>
  <c r="J132" i="31"/>
  <c r="J135" i="31"/>
  <c r="J136" i="31"/>
  <c r="J137" i="31"/>
  <c r="J139" i="31"/>
  <c r="J140" i="31"/>
  <c r="J143" i="31"/>
  <c r="J144" i="31"/>
  <c r="J145" i="31"/>
  <c r="J147" i="31"/>
  <c r="J148" i="31"/>
  <c r="J151" i="31"/>
  <c r="J152" i="31"/>
  <c r="J153" i="31"/>
  <c r="J155" i="31"/>
  <c r="J156" i="31"/>
  <c r="J159" i="31"/>
  <c r="J160" i="31"/>
  <c r="J161" i="31"/>
  <c r="J163" i="31"/>
  <c r="J164" i="31"/>
  <c r="J167" i="31"/>
  <c r="J168" i="31"/>
  <c r="J169" i="31"/>
  <c r="J171" i="31"/>
  <c r="J172" i="31"/>
  <c r="J175" i="31"/>
  <c r="J176" i="31"/>
  <c r="J177" i="31"/>
  <c r="J179" i="31"/>
  <c r="J180" i="31"/>
  <c r="J183" i="31"/>
  <c r="J184" i="31"/>
  <c r="J185" i="31"/>
  <c r="J190" i="31"/>
  <c r="J191" i="31"/>
  <c r="J192" i="31"/>
  <c r="J194" i="31"/>
  <c r="J195" i="31"/>
  <c r="J198" i="31"/>
  <c r="J199" i="31"/>
  <c r="J200" i="31"/>
  <c r="J202" i="31"/>
  <c r="J203" i="31"/>
  <c r="J206" i="31"/>
  <c r="J207" i="31"/>
  <c r="J208" i="31"/>
  <c r="J210" i="31"/>
  <c r="J211" i="31"/>
  <c r="J213" i="31"/>
  <c r="J214" i="31"/>
  <c r="J215" i="31"/>
  <c r="J216" i="31"/>
  <c r="J218" i="31"/>
  <c r="J219" i="31"/>
  <c r="J221" i="31"/>
  <c r="J222" i="31"/>
  <c r="J223" i="31"/>
  <c r="J224" i="31"/>
  <c r="J226" i="31"/>
  <c r="J227" i="31"/>
  <c r="J229" i="31"/>
  <c r="J230" i="31"/>
  <c r="J231" i="31"/>
  <c r="J232" i="31"/>
  <c r="J234" i="31"/>
  <c r="J235" i="31"/>
  <c r="J237" i="31"/>
  <c r="J238" i="31"/>
  <c r="J239" i="31"/>
  <c r="J240" i="31"/>
  <c r="J242" i="31"/>
  <c r="J243" i="31"/>
  <c r="J245" i="31"/>
  <c r="J246" i="31"/>
  <c r="J247" i="31"/>
  <c r="J248" i="31"/>
  <c r="J250" i="31"/>
  <c r="J251" i="31"/>
  <c r="J253" i="31"/>
  <c r="J254" i="31"/>
  <c r="J255" i="31"/>
  <c r="J256" i="31"/>
  <c r="J258" i="31"/>
  <c r="J259" i="31"/>
  <c r="J261" i="31"/>
  <c r="J262" i="31"/>
  <c r="J263" i="31"/>
  <c r="J264" i="31"/>
  <c r="J266" i="31"/>
  <c r="J267" i="31"/>
  <c r="J269" i="31"/>
  <c r="J270" i="31"/>
  <c r="J271" i="31"/>
  <c r="J272" i="31"/>
  <c r="J274" i="31"/>
  <c r="J275" i="31"/>
  <c r="J277" i="31"/>
  <c r="J278" i="31"/>
  <c r="J279" i="31"/>
  <c r="J280" i="31"/>
  <c r="J282" i="31"/>
  <c r="J283" i="31"/>
  <c r="J285" i="31"/>
  <c r="J286" i="31"/>
  <c r="J287" i="31"/>
  <c r="J288" i="31"/>
  <c r="J290" i="31"/>
  <c r="J291" i="31"/>
  <c r="J293" i="31"/>
  <c r="J294" i="31"/>
  <c r="J295" i="31"/>
  <c r="J296" i="31"/>
  <c r="J298" i="31"/>
  <c r="J299" i="31"/>
  <c r="J301" i="31"/>
  <c r="J302" i="31"/>
  <c r="J303" i="31"/>
  <c r="J304" i="31"/>
  <c r="J306" i="31"/>
  <c r="J307" i="31"/>
  <c r="J309" i="31"/>
  <c r="J310" i="31"/>
  <c r="J311" i="31"/>
  <c r="J312" i="31"/>
  <c r="J314" i="31"/>
  <c r="J315" i="31"/>
  <c r="J317" i="31"/>
  <c r="J318" i="31"/>
  <c r="J319" i="31"/>
  <c r="J320" i="31"/>
  <c r="J322" i="31"/>
  <c r="J323" i="31"/>
  <c r="J325" i="31"/>
  <c r="J326" i="31"/>
  <c r="J327" i="31"/>
  <c r="J328" i="31"/>
  <c r="J330" i="31"/>
  <c r="J331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I7" i="31"/>
  <c r="I8" i="31"/>
  <c r="I9" i="31"/>
  <c r="I11" i="31"/>
  <c r="I15" i="31"/>
  <c r="I16" i="31"/>
  <c r="I17" i="31"/>
  <c r="I19" i="31"/>
  <c r="I23" i="31"/>
  <c r="I24" i="31"/>
  <c r="I25" i="31"/>
  <c r="I27" i="31"/>
  <c r="I31" i="31"/>
  <c r="I32" i="31"/>
  <c r="I33" i="31"/>
  <c r="I35" i="31"/>
  <c r="I39" i="31"/>
  <c r="I40" i="31"/>
  <c r="I41" i="31"/>
  <c r="I43" i="31"/>
  <c r="I45" i="31"/>
  <c r="I47" i="31"/>
  <c r="I48" i="31"/>
  <c r="I49" i="31"/>
  <c r="I51" i="31"/>
  <c r="I55" i="31"/>
  <c r="I56" i="31"/>
  <c r="I57" i="31"/>
  <c r="I59" i="31"/>
  <c r="I63" i="31"/>
  <c r="I64" i="31"/>
  <c r="I65" i="31"/>
  <c r="I67" i="31"/>
  <c r="I70" i="31"/>
  <c r="I71" i="31"/>
  <c r="I72" i="31"/>
  <c r="I73" i="31"/>
  <c r="I75" i="31"/>
  <c r="I79" i="31"/>
  <c r="I80" i="31"/>
  <c r="I81" i="31"/>
  <c r="I83" i="31"/>
  <c r="I87" i="31"/>
  <c r="I88" i="31"/>
  <c r="I89" i="31"/>
  <c r="I91" i="31"/>
  <c r="I95" i="31"/>
  <c r="I96" i="31"/>
  <c r="I97" i="31"/>
  <c r="I99" i="31"/>
  <c r="I103" i="31"/>
  <c r="I104" i="31"/>
  <c r="I105" i="31"/>
  <c r="I107" i="31"/>
  <c r="I111" i="31"/>
  <c r="I112" i="31"/>
  <c r="I113" i="31"/>
  <c r="I115" i="31"/>
  <c r="I119" i="31"/>
  <c r="I120" i="31"/>
  <c r="I121" i="31"/>
  <c r="I123" i="31"/>
  <c r="I127" i="31"/>
  <c r="I128" i="31"/>
  <c r="I129" i="31"/>
  <c r="I131" i="31"/>
  <c r="I134" i="31"/>
  <c r="I135" i="31"/>
  <c r="I136" i="31"/>
  <c r="I137" i="31"/>
  <c r="I139" i="31"/>
  <c r="I141" i="31"/>
  <c r="I143" i="31"/>
  <c r="I144" i="31"/>
  <c r="I145" i="31"/>
  <c r="I147" i="31"/>
  <c r="I151" i="31"/>
  <c r="I152" i="31"/>
  <c r="I153" i="31"/>
  <c r="I155" i="31"/>
  <c r="I158" i="31"/>
  <c r="I159" i="31"/>
  <c r="I160" i="31"/>
  <c r="I161" i="31"/>
  <c r="I163" i="31"/>
  <c r="I167" i="31"/>
  <c r="I168" i="31"/>
  <c r="I169" i="31"/>
  <c r="I171" i="31"/>
  <c r="I173" i="31"/>
  <c r="I175" i="31"/>
  <c r="I176" i="31"/>
  <c r="I177" i="31"/>
  <c r="I179" i="31"/>
  <c r="I182" i="31"/>
  <c r="I183" i="31"/>
  <c r="I184" i="31"/>
  <c r="I185" i="31"/>
  <c r="I190" i="31"/>
  <c r="I191" i="31"/>
  <c r="I192" i="31"/>
  <c r="I194" i="31"/>
  <c r="I198" i="31"/>
  <c r="I199" i="31"/>
  <c r="I200" i="31"/>
  <c r="I202" i="31"/>
  <c r="I204" i="31"/>
  <c r="I205" i="31"/>
  <c r="I206" i="31"/>
  <c r="I207" i="31"/>
  <c r="I208" i="31"/>
  <c r="I210" i="31"/>
  <c r="I213" i="31"/>
  <c r="I214" i="31"/>
  <c r="I215" i="31"/>
  <c r="I216" i="31"/>
  <c r="I218" i="31"/>
  <c r="I221" i="31"/>
  <c r="I222" i="31"/>
  <c r="I223" i="31"/>
  <c r="I224" i="31"/>
  <c r="I226" i="31"/>
  <c r="I229" i="31"/>
  <c r="I230" i="31"/>
  <c r="I231" i="31"/>
  <c r="I232" i="31"/>
  <c r="I234" i="31"/>
  <c r="I236" i="31"/>
  <c r="I237" i="31"/>
  <c r="I238" i="31"/>
  <c r="I239" i="31"/>
  <c r="I240" i="31"/>
  <c r="I242" i="31"/>
  <c r="I245" i="31"/>
  <c r="I246" i="31"/>
  <c r="I247" i="31"/>
  <c r="I248" i="31"/>
  <c r="I250" i="31"/>
  <c r="I253" i="31"/>
  <c r="I254" i="31"/>
  <c r="I255" i="31"/>
  <c r="I256" i="31"/>
  <c r="I258" i="31"/>
  <c r="I261" i="31"/>
  <c r="I262" i="31"/>
  <c r="I263" i="31"/>
  <c r="I264" i="31"/>
  <c r="I266" i="31"/>
  <c r="I268" i="31"/>
  <c r="I269" i="31"/>
  <c r="I270" i="31"/>
  <c r="I271" i="31"/>
  <c r="I272" i="31"/>
  <c r="I274" i="31"/>
  <c r="I277" i="31"/>
  <c r="I278" i="31"/>
  <c r="I279" i="31"/>
  <c r="I280" i="31"/>
  <c r="I282" i="31"/>
  <c r="I285" i="31"/>
  <c r="I286" i="31"/>
  <c r="I287" i="31"/>
  <c r="I288" i="31"/>
  <c r="I290" i="31"/>
  <c r="I293" i="31"/>
  <c r="I294" i="31"/>
  <c r="I295" i="31"/>
  <c r="I296" i="31"/>
  <c r="I298" i="31"/>
  <c r="I300" i="31"/>
  <c r="I301" i="31"/>
  <c r="I302" i="31"/>
  <c r="I303" i="31"/>
  <c r="I304" i="31"/>
  <c r="I306" i="31"/>
  <c r="I309" i="31"/>
  <c r="I310" i="31"/>
  <c r="I311" i="31"/>
  <c r="I312" i="31"/>
  <c r="I314" i="31"/>
  <c r="I317" i="31"/>
  <c r="I318" i="31"/>
  <c r="I319" i="31"/>
  <c r="I320" i="31"/>
  <c r="I322" i="31"/>
  <c r="I325" i="31"/>
  <c r="I326" i="31"/>
  <c r="I327" i="31"/>
  <c r="I328" i="31"/>
  <c r="I330" i="31"/>
  <c r="I332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H6" i="31"/>
  <c r="G6" i="31" s="1"/>
  <c r="H7" i="31"/>
  <c r="G7" i="31" s="1"/>
  <c r="H8" i="31"/>
  <c r="G8" i="31" s="1"/>
  <c r="H9" i="31"/>
  <c r="G9" i="31" s="1"/>
  <c r="H10" i="31"/>
  <c r="G10" i="31" s="1"/>
  <c r="H11" i="31"/>
  <c r="G11" i="31" s="1"/>
  <c r="H12" i="31"/>
  <c r="G12" i="31" s="1"/>
  <c r="H13" i="31"/>
  <c r="G13" i="31" s="1"/>
  <c r="H14" i="31"/>
  <c r="G14" i="31" s="1"/>
  <c r="H15" i="31"/>
  <c r="G15" i="31" s="1"/>
  <c r="H16" i="31"/>
  <c r="G16" i="31" s="1"/>
  <c r="H17" i="31"/>
  <c r="G17" i="31" s="1"/>
  <c r="H18" i="31"/>
  <c r="G18" i="31" s="1"/>
  <c r="H19" i="31"/>
  <c r="G19" i="31" s="1"/>
  <c r="H20" i="31"/>
  <c r="G20" i="31" s="1"/>
  <c r="H21" i="31"/>
  <c r="G21" i="31" s="1"/>
  <c r="H22" i="31"/>
  <c r="G22" i="31" s="1"/>
  <c r="H23" i="31"/>
  <c r="G23" i="31" s="1"/>
  <c r="H24" i="31"/>
  <c r="G24" i="31" s="1"/>
  <c r="H25" i="31"/>
  <c r="G25" i="31" s="1"/>
  <c r="H26" i="31"/>
  <c r="G26" i="31" s="1"/>
  <c r="H27" i="31"/>
  <c r="G27" i="31" s="1"/>
  <c r="H28" i="31"/>
  <c r="G28" i="31" s="1"/>
  <c r="H29" i="31"/>
  <c r="G29" i="31" s="1"/>
  <c r="H30" i="31"/>
  <c r="G30" i="31" s="1"/>
  <c r="H31" i="31"/>
  <c r="G31" i="31" s="1"/>
  <c r="H32" i="31"/>
  <c r="G32" i="31" s="1"/>
  <c r="H33" i="31"/>
  <c r="G33" i="31" s="1"/>
  <c r="H34" i="31"/>
  <c r="G34" i="31" s="1"/>
  <c r="H35" i="31"/>
  <c r="G35" i="31" s="1"/>
  <c r="H36" i="31"/>
  <c r="G36" i="31" s="1"/>
  <c r="H37" i="31"/>
  <c r="G37" i="31" s="1"/>
  <c r="H38" i="31"/>
  <c r="G38" i="31" s="1"/>
  <c r="H39" i="31"/>
  <c r="G39" i="31" s="1"/>
  <c r="H40" i="31"/>
  <c r="G40" i="31" s="1"/>
  <c r="H41" i="31"/>
  <c r="G41" i="31" s="1"/>
  <c r="H42" i="31"/>
  <c r="G42" i="31" s="1"/>
  <c r="H43" i="31"/>
  <c r="G43" i="31" s="1"/>
  <c r="H44" i="31"/>
  <c r="G44" i="31" s="1"/>
  <c r="H45" i="31"/>
  <c r="G45" i="31" s="1"/>
  <c r="H46" i="31"/>
  <c r="G46" i="31" s="1"/>
  <c r="H47" i="31"/>
  <c r="G47" i="31" s="1"/>
  <c r="H48" i="31"/>
  <c r="G48" i="31" s="1"/>
  <c r="H49" i="31"/>
  <c r="G49" i="31" s="1"/>
  <c r="H50" i="31"/>
  <c r="G50" i="31" s="1"/>
  <c r="H51" i="31"/>
  <c r="G51" i="31" s="1"/>
  <c r="H52" i="31"/>
  <c r="G52" i="31" s="1"/>
  <c r="H53" i="31"/>
  <c r="G53" i="31" s="1"/>
  <c r="H54" i="31"/>
  <c r="G54" i="31" s="1"/>
  <c r="H55" i="31"/>
  <c r="G55" i="31" s="1"/>
  <c r="H56" i="31"/>
  <c r="G56" i="31" s="1"/>
  <c r="H57" i="31"/>
  <c r="G57" i="31" s="1"/>
  <c r="H58" i="31"/>
  <c r="G58" i="31" s="1"/>
  <c r="H59" i="31"/>
  <c r="G59" i="31" s="1"/>
  <c r="H60" i="31"/>
  <c r="G60" i="31" s="1"/>
  <c r="H61" i="31"/>
  <c r="G61" i="31" s="1"/>
  <c r="H62" i="31"/>
  <c r="G62" i="31" s="1"/>
  <c r="H63" i="31"/>
  <c r="G63" i="31" s="1"/>
  <c r="G64" i="31"/>
  <c r="H65" i="31"/>
  <c r="G65" i="31" s="1"/>
  <c r="H66" i="31"/>
  <c r="G66" i="31" s="1"/>
  <c r="H67" i="31"/>
  <c r="G67" i="31" s="1"/>
  <c r="H68" i="31"/>
  <c r="G68" i="31" s="1"/>
  <c r="H69" i="31"/>
  <c r="G69" i="31" s="1"/>
  <c r="H70" i="31"/>
  <c r="G70" i="31" s="1"/>
  <c r="H71" i="31"/>
  <c r="G71" i="31" s="1"/>
  <c r="H72" i="31"/>
  <c r="G72" i="31" s="1"/>
  <c r="H73" i="31"/>
  <c r="G73" i="31" s="1"/>
  <c r="H74" i="31"/>
  <c r="G74" i="31" s="1"/>
  <c r="H75" i="31"/>
  <c r="G75" i="31" s="1"/>
  <c r="H76" i="31"/>
  <c r="G76" i="31" s="1"/>
  <c r="H77" i="31"/>
  <c r="G77" i="31" s="1"/>
  <c r="H78" i="31"/>
  <c r="G78" i="31" s="1"/>
  <c r="H79" i="31"/>
  <c r="G79" i="31" s="1"/>
  <c r="H80" i="31"/>
  <c r="G80" i="31" s="1"/>
  <c r="H81" i="31"/>
  <c r="G81" i="31" s="1"/>
  <c r="H82" i="31"/>
  <c r="G82" i="31" s="1"/>
  <c r="H83" i="31"/>
  <c r="G83" i="31" s="1"/>
  <c r="H84" i="31"/>
  <c r="G84" i="31" s="1"/>
  <c r="H85" i="31"/>
  <c r="G85" i="31" s="1"/>
  <c r="H86" i="31"/>
  <c r="G86" i="31" s="1"/>
  <c r="H87" i="31"/>
  <c r="G87" i="31" s="1"/>
  <c r="H88" i="31"/>
  <c r="G88" i="31" s="1"/>
  <c r="H89" i="31"/>
  <c r="G89" i="31" s="1"/>
  <c r="H90" i="31"/>
  <c r="G90" i="31" s="1"/>
  <c r="H91" i="31"/>
  <c r="G91" i="31" s="1"/>
  <c r="H92" i="31"/>
  <c r="G92" i="31" s="1"/>
  <c r="H93" i="31"/>
  <c r="G93" i="31" s="1"/>
  <c r="H94" i="31"/>
  <c r="G94" i="31" s="1"/>
  <c r="H95" i="31"/>
  <c r="G95" i="31" s="1"/>
  <c r="H96" i="31"/>
  <c r="G96" i="31" s="1"/>
  <c r="H97" i="31"/>
  <c r="G97" i="31" s="1"/>
  <c r="H98" i="31"/>
  <c r="G98" i="31" s="1"/>
  <c r="H99" i="31"/>
  <c r="G99" i="31" s="1"/>
  <c r="H100" i="31"/>
  <c r="G100" i="31" s="1"/>
  <c r="H101" i="31"/>
  <c r="G101" i="31" s="1"/>
  <c r="H102" i="31"/>
  <c r="G102" i="31" s="1"/>
  <c r="H103" i="31"/>
  <c r="G103" i="31" s="1"/>
  <c r="H104" i="31"/>
  <c r="G104" i="31" s="1"/>
  <c r="H105" i="31"/>
  <c r="G105" i="31" s="1"/>
  <c r="H106" i="31"/>
  <c r="G106" i="31" s="1"/>
  <c r="H107" i="31"/>
  <c r="G107" i="31" s="1"/>
  <c r="H108" i="31"/>
  <c r="G108" i="31" s="1"/>
  <c r="H109" i="31"/>
  <c r="G109" i="31" s="1"/>
  <c r="H110" i="31"/>
  <c r="G110" i="31" s="1"/>
  <c r="H111" i="31"/>
  <c r="G111" i="31" s="1"/>
  <c r="H112" i="31"/>
  <c r="G112" i="31" s="1"/>
  <c r="H113" i="31"/>
  <c r="G113" i="31" s="1"/>
  <c r="H114" i="31"/>
  <c r="G114" i="31" s="1"/>
  <c r="H115" i="31"/>
  <c r="G115" i="31" s="1"/>
  <c r="H116" i="31"/>
  <c r="G116" i="31" s="1"/>
  <c r="H117" i="31"/>
  <c r="G117" i="31" s="1"/>
  <c r="H118" i="31"/>
  <c r="G118" i="31" s="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G125" i="31" s="1"/>
  <c r="H126" i="31"/>
  <c r="G126" i="31" s="1"/>
  <c r="H127" i="31"/>
  <c r="G127" i="31" s="1"/>
  <c r="H128" i="31"/>
  <c r="G128" i="31" s="1"/>
  <c r="H129" i="31"/>
  <c r="G129" i="31" s="1"/>
  <c r="H130" i="31"/>
  <c r="G130" i="31" s="1"/>
  <c r="H131" i="31"/>
  <c r="G131" i="31" s="1"/>
  <c r="H132" i="31"/>
  <c r="G132" i="31" s="1"/>
  <c r="H133" i="31"/>
  <c r="G133" i="31" s="1"/>
  <c r="H134" i="31"/>
  <c r="G134" i="31" s="1"/>
  <c r="H135" i="31"/>
  <c r="G135" i="31" s="1"/>
  <c r="H136" i="31"/>
  <c r="G136" i="31" s="1"/>
  <c r="H137" i="31"/>
  <c r="G137" i="31" s="1"/>
  <c r="H138" i="31"/>
  <c r="G138" i="31" s="1"/>
  <c r="H139" i="31"/>
  <c r="G139" i="31" s="1"/>
  <c r="H140" i="31"/>
  <c r="G140" i="31" s="1"/>
  <c r="H141" i="31"/>
  <c r="G141" i="31" s="1"/>
  <c r="H142" i="31"/>
  <c r="G142" i="31" s="1"/>
  <c r="H143" i="31"/>
  <c r="G143" i="31" s="1"/>
  <c r="H144" i="31"/>
  <c r="G144" i="31" s="1"/>
  <c r="H145" i="31"/>
  <c r="G145" i="31" s="1"/>
  <c r="H146" i="31"/>
  <c r="G146" i="31" s="1"/>
  <c r="H147" i="31"/>
  <c r="G147" i="31" s="1"/>
  <c r="H148" i="31"/>
  <c r="G148" i="31" s="1"/>
  <c r="H149" i="31"/>
  <c r="G149" i="31" s="1"/>
  <c r="H150" i="31"/>
  <c r="G150" i="31" s="1"/>
  <c r="H151" i="31"/>
  <c r="G151" i="31" s="1"/>
  <c r="H152" i="31"/>
  <c r="G152" i="31" s="1"/>
  <c r="H153" i="31"/>
  <c r="G153" i="31" s="1"/>
  <c r="H154" i="31"/>
  <c r="G154" i="31" s="1"/>
  <c r="H155" i="31"/>
  <c r="G155" i="31" s="1"/>
  <c r="H156" i="31"/>
  <c r="G156" i="31" s="1"/>
  <c r="H157" i="31"/>
  <c r="G157" i="31" s="1"/>
  <c r="H158" i="31"/>
  <c r="G158" i="31" s="1"/>
  <c r="H159" i="31"/>
  <c r="G159" i="31" s="1"/>
  <c r="H160" i="31"/>
  <c r="G160" i="31" s="1"/>
  <c r="H161" i="31"/>
  <c r="G161" i="31" s="1"/>
  <c r="H162" i="31"/>
  <c r="G162" i="31" s="1"/>
  <c r="H163" i="31"/>
  <c r="G163" i="31" s="1"/>
  <c r="H164" i="31"/>
  <c r="G164" i="31" s="1"/>
  <c r="H165" i="31"/>
  <c r="G165" i="31" s="1"/>
  <c r="H166" i="31"/>
  <c r="G166" i="31" s="1"/>
  <c r="H167" i="31"/>
  <c r="G167" i="31" s="1"/>
  <c r="H168" i="31"/>
  <c r="G168" i="31" s="1"/>
  <c r="H169" i="31"/>
  <c r="G169" i="31" s="1"/>
  <c r="H170" i="31"/>
  <c r="G170" i="31" s="1"/>
  <c r="H171" i="31"/>
  <c r="G171" i="31" s="1"/>
  <c r="H172" i="31"/>
  <c r="G172" i="31" s="1"/>
  <c r="H173" i="31"/>
  <c r="G173" i="31" s="1"/>
  <c r="H174" i="31"/>
  <c r="G174" i="31" s="1"/>
  <c r="H175" i="31"/>
  <c r="G175" i="31" s="1"/>
  <c r="H176" i="31"/>
  <c r="G176" i="31" s="1"/>
  <c r="H177" i="31"/>
  <c r="G177" i="31" s="1"/>
  <c r="H178" i="31"/>
  <c r="G178" i="31" s="1"/>
  <c r="H179" i="31"/>
  <c r="G179" i="31" s="1"/>
  <c r="H180" i="31"/>
  <c r="G180" i="31" s="1"/>
  <c r="H181" i="31"/>
  <c r="G181" i="31" s="1"/>
  <c r="H182" i="31"/>
  <c r="G182" i="31" s="1"/>
  <c r="H183" i="31"/>
  <c r="G183" i="31" s="1"/>
  <c r="H184" i="31"/>
  <c r="G184" i="31" s="1"/>
  <c r="H185" i="31"/>
  <c r="G185" i="31" s="1"/>
  <c r="H186" i="31"/>
  <c r="G186" i="31" s="1"/>
  <c r="H187" i="31"/>
  <c r="G187" i="31" s="1"/>
  <c r="H188" i="31"/>
  <c r="G188" i="31" s="1"/>
  <c r="H189" i="31"/>
  <c r="G189" i="31" s="1"/>
  <c r="H190" i="31"/>
  <c r="G190" i="31" s="1"/>
  <c r="H191" i="31"/>
  <c r="G191" i="31" s="1"/>
  <c r="H192" i="31"/>
  <c r="G192" i="31" s="1"/>
  <c r="H193" i="31"/>
  <c r="G193" i="31" s="1"/>
  <c r="H194" i="31"/>
  <c r="G194" i="31" s="1"/>
  <c r="H195" i="31"/>
  <c r="G195" i="31" s="1"/>
  <c r="H196" i="31"/>
  <c r="G196" i="31" s="1"/>
  <c r="H197" i="31"/>
  <c r="G197" i="31" s="1"/>
  <c r="H198" i="31"/>
  <c r="G198" i="31" s="1"/>
  <c r="H199" i="31"/>
  <c r="G199" i="31" s="1"/>
  <c r="H200" i="31"/>
  <c r="G200" i="31" s="1"/>
  <c r="H201" i="31"/>
  <c r="G201" i="31" s="1"/>
  <c r="H202" i="31"/>
  <c r="G202" i="31" s="1"/>
  <c r="H203" i="31"/>
  <c r="G203" i="31" s="1"/>
  <c r="H204" i="31"/>
  <c r="G204" i="31" s="1"/>
  <c r="H205" i="31"/>
  <c r="G205" i="31" s="1"/>
  <c r="H206" i="31"/>
  <c r="G206" i="31" s="1"/>
  <c r="H207" i="31"/>
  <c r="G207" i="31" s="1"/>
  <c r="H208" i="31"/>
  <c r="G208" i="31" s="1"/>
  <c r="H209" i="31"/>
  <c r="G209" i="31" s="1"/>
  <c r="H210" i="31"/>
  <c r="G210" i="31" s="1"/>
  <c r="H211" i="31"/>
  <c r="G211" i="31" s="1"/>
  <c r="H212" i="31"/>
  <c r="G212" i="31" s="1"/>
  <c r="H213" i="31"/>
  <c r="G213" i="31" s="1"/>
  <c r="H214" i="31"/>
  <c r="G214" i="31" s="1"/>
  <c r="H215" i="31"/>
  <c r="G215" i="31" s="1"/>
  <c r="H216" i="31"/>
  <c r="G216" i="31" s="1"/>
  <c r="H217" i="31"/>
  <c r="G217" i="31" s="1"/>
  <c r="H218" i="31"/>
  <c r="G218" i="31" s="1"/>
  <c r="H219" i="31"/>
  <c r="G219" i="31" s="1"/>
  <c r="H220" i="31"/>
  <c r="G220" i="31" s="1"/>
  <c r="H221" i="31"/>
  <c r="G221" i="31" s="1"/>
  <c r="H222" i="31"/>
  <c r="G222" i="31" s="1"/>
  <c r="H223" i="31"/>
  <c r="G223" i="31" s="1"/>
  <c r="H224" i="31"/>
  <c r="G224" i="31" s="1"/>
  <c r="H225" i="31"/>
  <c r="G225" i="31" s="1"/>
  <c r="H226" i="31"/>
  <c r="G226" i="31" s="1"/>
  <c r="H227" i="31"/>
  <c r="G227" i="31" s="1"/>
  <c r="H228" i="31"/>
  <c r="G228" i="31" s="1"/>
  <c r="H229" i="31"/>
  <c r="G229" i="31" s="1"/>
  <c r="H230" i="31"/>
  <c r="G230" i="31" s="1"/>
  <c r="H231" i="31"/>
  <c r="G231" i="31" s="1"/>
  <c r="H232" i="31"/>
  <c r="G232" i="31" s="1"/>
  <c r="H233" i="31"/>
  <c r="G233" i="31" s="1"/>
  <c r="H234" i="31"/>
  <c r="G234" i="31" s="1"/>
  <c r="H235" i="31"/>
  <c r="G235" i="31" s="1"/>
  <c r="H236" i="31"/>
  <c r="G236" i="31" s="1"/>
  <c r="H237" i="31"/>
  <c r="G237" i="31" s="1"/>
  <c r="H238" i="31"/>
  <c r="G238" i="31" s="1"/>
  <c r="H239" i="31"/>
  <c r="G239" i="31" s="1"/>
  <c r="H240" i="31"/>
  <c r="G240" i="31" s="1"/>
  <c r="H241" i="31"/>
  <c r="G241" i="31" s="1"/>
  <c r="H242" i="31"/>
  <c r="G242" i="31" s="1"/>
  <c r="H243" i="31"/>
  <c r="G243" i="31" s="1"/>
  <c r="H244" i="31"/>
  <c r="G244" i="31" s="1"/>
  <c r="H245" i="31"/>
  <c r="G245" i="31" s="1"/>
  <c r="H246" i="31"/>
  <c r="G246" i="31" s="1"/>
  <c r="H247" i="31"/>
  <c r="G247" i="31" s="1"/>
  <c r="H248" i="31"/>
  <c r="G248" i="31" s="1"/>
  <c r="H249" i="31"/>
  <c r="G249" i="31" s="1"/>
  <c r="H250" i="31"/>
  <c r="G250" i="31" s="1"/>
  <c r="H251" i="31"/>
  <c r="G251" i="31" s="1"/>
  <c r="H252" i="31"/>
  <c r="G252" i="31" s="1"/>
  <c r="H253" i="31"/>
  <c r="G253" i="31" s="1"/>
  <c r="H254" i="31"/>
  <c r="G254" i="31" s="1"/>
  <c r="H255" i="31"/>
  <c r="G255" i="31" s="1"/>
  <c r="H256" i="31"/>
  <c r="G256" i="31" s="1"/>
  <c r="H257" i="31"/>
  <c r="G257" i="31" s="1"/>
  <c r="H258" i="31"/>
  <c r="G258" i="31" s="1"/>
  <c r="H259" i="31"/>
  <c r="G259" i="31" s="1"/>
  <c r="H260" i="31"/>
  <c r="G260" i="31" s="1"/>
  <c r="H261" i="31"/>
  <c r="G261" i="31" s="1"/>
  <c r="H262" i="31"/>
  <c r="G262" i="31" s="1"/>
  <c r="H263" i="31"/>
  <c r="G263" i="31" s="1"/>
  <c r="H264" i="31"/>
  <c r="G264" i="31" s="1"/>
  <c r="H265" i="31"/>
  <c r="G265" i="31" s="1"/>
  <c r="H266" i="31"/>
  <c r="G266" i="31" s="1"/>
  <c r="H267" i="31"/>
  <c r="G267" i="31" s="1"/>
  <c r="H268" i="31"/>
  <c r="G268" i="31" s="1"/>
  <c r="H269" i="31"/>
  <c r="G269" i="31" s="1"/>
  <c r="H270" i="31"/>
  <c r="G270" i="31" s="1"/>
  <c r="H271" i="31"/>
  <c r="G271" i="31" s="1"/>
  <c r="H272" i="31"/>
  <c r="G272" i="31" s="1"/>
  <c r="H273" i="31"/>
  <c r="G273" i="31" s="1"/>
  <c r="H274" i="31"/>
  <c r="G274" i="31" s="1"/>
  <c r="H275" i="31"/>
  <c r="G275" i="31" s="1"/>
  <c r="H276" i="31"/>
  <c r="G276" i="31" s="1"/>
  <c r="H277" i="31"/>
  <c r="G277" i="31" s="1"/>
  <c r="H278" i="31"/>
  <c r="G278" i="31" s="1"/>
  <c r="H279" i="31"/>
  <c r="G279" i="31" s="1"/>
  <c r="H280" i="31"/>
  <c r="G280" i="31" s="1"/>
  <c r="H281" i="31"/>
  <c r="G281" i="31" s="1"/>
  <c r="H282" i="31"/>
  <c r="G282" i="31" s="1"/>
  <c r="H283" i="31"/>
  <c r="G283" i="31" s="1"/>
  <c r="H284" i="31"/>
  <c r="G284" i="31" s="1"/>
  <c r="H285" i="31"/>
  <c r="G285" i="31" s="1"/>
  <c r="H286" i="31"/>
  <c r="G286" i="31" s="1"/>
  <c r="H287" i="31"/>
  <c r="G287" i="31" s="1"/>
  <c r="H288" i="31"/>
  <c r="G288" i="31" s="1"/>
  <c r="H289" i="31"/>
  <c r="G289" i="31" s="1"/>
  <c r="H290" i="31"/>
  <c r="G290" i="31" s="1"/>
  <c r="H291" i="31"/>
  <c r="G291" i="31" s="1"/>
  <c r="H292" i="31"/>
  <c r="G292" i="31" s="1"/>
  <c r="H293" i="31"/>
  <c r="G293" i="31" s="1"/>
  <c r="H294" i="31"/>
  <c r="G294" i="31" s="1"/>
  <c r="H295" i="31"/>
  <c r="G295" i="31" s="1"/>
  <c r="H296" i="31"/>
  <c r="G296" i="31" s="1"/>
  <c r="H297" i="31"/>
  <c r="G297" i="31" s="1"/>
  <c r="H298" i="31"/>
  <c r="G298" i="31" s="1"/>
  <c r="H299" i="31"/>
  <c r="G299" i="31" s="1"/>
  <c r="H300" i="31"/>
  <c r="G300" i="31" s="1"/>
  <c r="H301" i="31"/>
  <c r="G301" i="31" s="1"/>
  <c r="H302" i="31"/>
  <c r="G302" i="31" s="1"/>
  <c r="H303" i="31"/>
  <c r="G303" i="31" s="1"/>
  <c r="H304" i="31"/>
  <c r="G304" i="31" s="1"/>
  <c r="H305" i="31"/>
  <c r="G305" i="31" s="1"/>
  <c r="H306" i="31"/>
  <c r="G306" i="31" s="1"/>
  <c r="H307" i="31"/>
  <c r="G307" i="31" s="1"/>
  <c r="H308" i="31"/>
  <c r="G308" i="31" s="1"/>
  <c r="H309" i="31"/>
  <c r="G309" i="31" s="1"/>
  <c r="H310" i="31"/>
  <c r="G310" i="31" s="1"/>
  <c r="H311" i="31"/>
  <c r="G311" i="31" s="1"/>
  <c r="H312" i="31"/>
  <c r="G312" i="31" s="1"/>
  <c r="H313" i="31"/>
  <c r="G313" i="31" s="1"/>
  <c r="H314" i="31"/>
  <c r="G314" i="31" s="1"/>
  <c r="H315" i="31"/>
  <c r="G315" i="31" s="1"/>
  <c r="H316" i="31"/>
  <c r="G316" i="31" s="1"/>
  <c r="H317" i="31"/>
  <c r="G317" i="31" s="1"/>
  <c r="H318" i="31"/>
  <c r="G318" i="31" s="1"/>
  <c r="H319" i="31"/>
  <c r="G319" i="31" s="1"/>
  <c r="H320" i="31"/>
  <c r="G320" i="31" s="1"/>
  <c r="H321" i="31"/>
  <c r="G321" i="31" s="1"/>
  <c r="H322" i="31"/>
  <c r="G322" i="31" s="1"/>
  <c r="H323" i="31"/>
  <c r="G323" i="31" s="1"/>
  <c r="H324" i="31"/>
  <c r="G324" i="31" s="1"/>
  <c r="H325" i="31"/>
  <c r="G325" i="31" s="1"/>
  <c r="H326" i="31"/>
  <c r="G326" i="31" s="1"/>
  <c r="H327" i="31"/>
  <c r="G327" i="31" s="1"/>
  <c r="H328" i="31"/>
  <c r="G328" i="31" s="1"/>
  <c r="H329" i="31"/>
  <c r="G329" i="31" s="1"/>
  <c r="H330" i="31"/>
  <c r="G330" i="31" s="1"/>
  <c r="H331" i="31"/>
  <c r="G331" i="31" s="1"/>
  <c r="H332" i="31"/>
  <c r="G332" i="31" s="1"/>
  <c r="H333" i="31"/>
  <c r="G333" i="31" s="1"/>
  <c r="H334" i="31"/>
  <c r="G334" i="31" s="1"/>
  <c r="H335" i="31"/>
  <c r="G335" i="31" s="1"/>
  <c r="H336" i="31"/>
  <c r="G336" i="31" s="1"/>
  <c r="H337" i="31"/>
  <c r="G337" i="31" s="1"/>
  <c r="H338" i="31"/>
  <c r="G338" i="31" s="1"/>
  <c r="H339" i="31"/>
  <c r="G339" i="31" s="1"/>
  <c r="H340" i="31"/>
  <c r="G340" i="31" s="1"/>
  <c r="H341" i="31"/>
  <c r="G341" i="31" s="1"/>
  <c r="H342" i="31"/>
  <c r="G342" i="31" s="1"/>
  <c r="H343" i="31"/>
  <c r="G343" i="31" s="1"/>
  <c r="H344" i="31"/>
  <c r="G344" i="31" s="1"/>
  <c r="H345" i="31"/>
  <c r="G345" i="31" s="1"/>
  <c r="H346" i="31"/>
  <c r="G346" i="31" s="1"/>
  <c r="H347" i="31"/>
  <c r="G347" i="31" s="1"/>
  <c r="H348" i="31"/>
  <c r="G348" i="31" s="1"/>
  <c r="H349" i="31"/>
  <c r="G349" i="31" s="1"/>
  <c r="H350" i="31"/>
  <c r="G350" i="31" s="1"/>
  <c r="H351" i="31"/>
  <c r="G351" i="31" s="1"/>
  <c r="H352" i="31"/>
  <c r="G352" i="31" s="1"/>
  <c r="H353" i="31"/>
  <c r="G353" i="31" s="1"/>
  <c r="H354" i="31"/>
  <c r="G354" i="31" s="1"/>
  <c r="H355" i="31"/>
  <c r="G355" i="31" s="1"/>
  <c r="H356" i="31"/>
  <c r="G356" i="31" s="1"/>
  <c r="H357" i="31"/>
  <c r="G357" i="31" s="1"/>
  <c r="H358" i="31"/>
  <c r="G358" i="31" s="1"/>
  <c r="H359" i="31"/>
  <c r="G359" i="31" s="1"/>
  <c r="H360" i="31"/>
  <c r="G360" i="31" s="1"/>
  <c r="H361" i="31"/>
  <c r="G361" i="31" s="1"/>
  <c r="H362" i="31"/>
  <c r="G362" i="31" s="1"/>
  <c r="H363" i="31"/>
  <c r="G363" i="31" s="1"/>
  <c r="H364" i="31"/>
  <c r="G364" i="31" s="1"/>
  <c r="H365" i="31"/>
  <c r="G365" i="31" s="1"/>
  <c r="H366" i="31"/>
  <c r="G366" i="31" s="1"/>
  <c r="H367" i="31"/>
  <c r="G367" i="31" s="1"/>
  <c r="H368" i="31"/>
  <c r="G368" i="31" s="1"/>
  <c r="H369" i="31"/>
  <c r="G369" i="31" s="1"/>
  <c r="H370" i="31"/>
  <c r="G370" i="31" s="1"/>
  <c r="H371" i="31"/>
  <c r="G371" i="31" s="1"/>
  <c r="H372" i="31"/>
  <c r="G372" i="31" s="1"/>
  <c r="H373" i="31"/>
  <c r="G373" i="31" s="1"/>
  <c r="H374" i="31"/>
  <c r="G374" i="31" s="1"/>
  <c r="H375" i="31"/>
  <c r="G375" i="31" s="1"/>
  <c r="H376" i="31"/>
  <c r="G376" i="31" s="1"/>
  <c r="H377" i="31"/>
  <c r="G377" i="31" s="1"/>
  <c r="H378" i="31"/>
  <c r="G378" i="31" s="1"/>
  <c r="H379" i="31"/>
  <c r="G379" i="31" s="1"/>
  <c r="H380" i="31"/>
  <c r="G380" i="31" s="1"/>
  <c r="H381" i="31"/>
  <c r="G381" i="31" s="1"/>
  <c r="H382" i="31"/>
  <c r="G382" i="31" s="1"/>
  <c r="H383" i="31"/>
  <c r="G383" i="31" s="1"/>
  <c r="H384" i="31"/>
  <c r="G384" i="31" s="1"/>
  <c r="H385" i="31"/>
  <c r="G385" i="31" s="1"/>
  <c r="H386" i="31"/>
  <c r="G386" i="31" s="1"/>
  <c r="H387" i="31"/>
  <c r="G387" i="31" s="1"/>
  <c r="H388" i="31"/>
  <c r="G388" i="31" s="1"/>
  <c r="H389" i="31"/>
  <c r="G389" i="31" s="1"/>
  <c r="H390" i="31"/>
  <c r="G390" i="31" s="1"/>
  <c r="H391" i="31"/>
  <c r="G391" i="31" s="1"/>
  <c r="H392" i="31"/>
  <c r="G392" i="31" s="1"/>
  <c r="H393" i="31"/>
  <c r="G393" i="31" s="1"/>
  <c r="H394" i="31"/>
  <c r="G394" i="31" s="1"/>
  <c r="H395" i="31"/>
  <c r="G395" i="31" s="1"/>
  <c r="H396" i="31"/>
  <c r="G396" i="31" s="1"/>
  <c r="H397" i="31"/>
  <c r="G397" i="31" s="1"/>
  <c r="H398" i="31"/>
  <c r="G398" i="31" s="1"/>
  <c r="H399" i="31"/>
  <c r="G399" i="31" s="1"/>
  <c r="H400" i="31"/>
  <c r="G400" i="31" s="1"/>
  <c r="H401" i="31"/>
  <c r="G401" i="31" s="1"/>
  <c r="H402" i="31"/>
  <c r="G402" i="31" s="1"/>
  <c r="H403" i="31"/>
  <c r="G403" i="31" s="1"/>
  <c r="H404" i="31"/>
  <c r="G404" i="31" s="1"/>
  <c r="H405" i="31"/>
  <c r="G405" i="31" s="1"/>
  <c r="H406" i="31"/>
  <c r="G406" i="31" s="1"/>
  <c r="H407" i="31"/>
  <c r="G407" i="31" s="1"/>
  <c r="H408" i="31"/>
  <c r="G408" i="31" s="1"/>
  <c r="H409" i="31"/>
  <c r="G409" i="31" s="1"/>
  <c r="H410" i="31"/>
  <c r="G410" i="31" s="1"/>
  <c r="H411" i="31"/>
  <c r="G411" i="31" s="1"/>
  <c r="H412" i="31"/>
  <c r="G412" i="31" s="1"/>
  <c r="H413" i="31"/>
  <c r="G413" i="31" s="1"/>
  <c r="H414" i="31"/>
  <c r="G414" i="31" s="1"/>
  <c r="H415" i="31"/>
  <c r="G415" i="31" s="1"/>
  <c r="H416" i="31"/>
  <c r="G416" i="31" s="1"/>
  <c r="H417" i="31"/>
  <c r="G417" i="31" s="1"/>
  <c r="H418" i="31"/>
  <c r="G418" i="31" s="1"/>
  <c r="H419" i="31"/>
  <c r="G419" i="31" s="1"/>
  <c r="H420" i="31"/>
  <c r="G420" i="31" s="1"/>
  <c r="H421" i="31"/>
  <c r="G421" i="31" s="1"/>
  <c r="H422" i="31"/>
  <c r="G422" i="31" s="1"/>
  <c r="H423" i="31"/>
  <c r="G423" i="31" s="1"/>
  <c r="H424" i="31"/>
  <c r="G424" i="31" s="1"/>
  <c r="H425" i="31"/>
  <c r="G425" i="31" s="1"/>
  <c r="H426" i="31"/>
  <c r="G426" i="31" s="1"/>
  <c r="H427" i="31"/>
  <c r="G427" i="31" s="1"/>
  <c r="H428" i="31"/>
  <c r="G428" i="31" s="1"/>
  <c r="H429" i="31"/>
  <c r="G429" i="31" s="1"/>
  <c r="H430" i="31"/>
  <c r="G430" i="31" s="1"/>
  <c r="H431" i="31"/>
  <c r="G431" i="31" s="1"/>
  <c r="H432" i="31"/>
  <c r="G432" i="31" s="1"/>
  <c r="H433" i="31"/>
  <c r="G433" i="31" s="1"/>
  <c r="H434" i="31"/>
  <c r="G434" i="31" s="1"/>
  <c r="H435" i="31"/>
  <c r="G435" i="31" s="1"/>
  <c r="H436" i="31"/>
  <c r="G436" i="31" s="1"/>
  <c r="H437" i="31"/>
  <c r="G437" i="31" s="1"/>
  <c r="H438" i="31"/>
  <c r="G438" i="31" s="1"/>
  <c r="H439" i="31"/>
  <c r="G439" i="31" s="1"/>
  <c r="H440" i="31"/>
  <c r="G440" i="31" s="1"/>
  <c r="H441" i="31"/>
  <c r="G441" i="31" s="1"/>
  <c r="H442" i="31"/>
  <c r="G442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M5" i="31"/>
  <c r="L5" i="31"/>
  <c r="K5" i="31"/>
  <c r="H5" i="31"/>
  <c r="G5" i="31" s="1"/>
  <c r="E5" i="31"/>
  <c r="D5" i="31"/>
  <c r="J5" i="31" l="1"/>
  <c r="I94" i="31"/>
  <c r="I6" i="31"/>
  <c r="J150" i="31"/>
  <c r="J118" i="31"/>
  <c r="J38" i="31"/>
  <c r="J14" i="31"/>
  <c r="I142" i="31"/>
  <c r="I54" i="31"/>
  <c r="I30" i="31"/>
  <c r="I166" i="31"/>
  <c r="I78" i="31"/>
  <c r="J126" i="31"/>
  <c r="J46" i="31"/>
  <c r="J22" i="31"/>
  <c r="I102" i="31"/>
  <c r="I174" i="31"/>
  <c r="J197" i="31"/>
  <c r="I86" i="31"/>
  <c r="I110" i="31"/>
  <c r="J92" i="31"/>
  <c r="J60" i="31"/>
  <c r="J28" i="31"/>
  <c r="I109" i="31"/>
  <c r="J100" i="31"/>
  <c r="J68" i="31"/>
  <c r="J36" i="31"/>
  <c r="I77" i="31"/>
  <c r="J21" i="31"/>
  <c r="I21" i="31"/>
  <c r="I308" i="31"/>
  <c r="I276" i="31"/>
  <c r="I244" i="31"/>
  <c r="I212" i="31"/>
  <c r="I181" i="31"/>
  <c r="I149" i="31"/>
  <c r="I117" i="31"/>
  <c r="I85" i="31"/>
  <c r="I53" i="31"/>
  <c r="I316" i="31"/>
  <c r="I284" i="31"/>
  <c r="I252" i="31"/>
  <c r="I220" i="31"/>
  <c r="I157" i="31"/>
  <c r="I125" i="31"/>
  <c r="I93" i="31"/>
  <c r="I61" i="31"/>
  <c r="J13" i="31"/>
  <c r="I13" i="31"/>
  <c r="I324" i="31"/>
  <c r="I292" i="31"/>
  <c r="I260" i="31"/>
  <c r="I228" i="31"/>
  <c r="I196" i="31"/>
  <c r="I165" i="31"/>
  <c r="I133" i="31"/>
  <c r="I101" i="31"/>
  <c r="I69" i="31"/>
  <c r="I37" i="31"/>
  <c r="J29" i="31"/>
  <c r="I29" i="31"/>
  <c r="J329" i="31"/>
  <c r="J321" i="31"/>
  <c r="J313" i="31"/>
  <c r="J305" i="31"/>
  <c r="J297" i="31"/>
  <c r="J289" i="31"/>
  <c r="J281" i="31"/>
  <c r="J273" i="31"/>
  <c r="J265" i="31"/>
  <c r="J257" i="31"/>
  <c r="J249" i="31"/>
  <c r="J241" i="31"/>
  <c r="J233" i="31"/>
  <c r="J225" i="31"/>
  <c r="J217" i="31"/>
  <c r="J209" i="31"/>
  <c r="J201" i="31"/>
  <c r="J193" i="31"/>
  <c r="J186" i="31"/>
  <c r="J178" i="31"/>
  <c r="J170" i="31"/>
  <c r="J162" i="31"/>
  <c r="J154" i="31"/>
  <c r="J146" i="31"/>
  <c r="J138" i="31"/>
  <c r="J130" i="31"/>
  <c r="J122" i="31"/>
  <c r="J114" i="31"/>
  <c r="J106" i="31"/>
  <c r="J98" i="31"/>
  <c r="J90" i="31"/>
  <c r="J82" i="31"/>
  <c r="J74" i="31"/>
  <c r="J66" i="31"/>
  <c r="J58" i="31"/>
  <c r="J50" i="31"/>
  <c r="J42" i="31"/>
  <c r="J34" i="31"/>
  <c r="J26" i="31"/>
  <c r="J18" i="31"/>
  <c r="J10" i="31"/>
  <c r="D10" i="53" l="1"/>
  <c r="D14" i="53" s="1"/>
  <c r="D61" i="35"/>
  <c r="B8" i="37"/>
  <c r="D58" i="35"/>
  <c r="D68" i="35"/>
  <c r="D69" i="35"/>
  <c r="D64" i="35"/>
  <c r="D71" i="35"/>
  <c r="D66" i="35"/>
  <c r="D62" i="35"/>
  <c r="D65" i="35"/>
  <c r="D70" i="35"/>
  <c r="D59" i="35"/>
  <c r="D63" i="35"/>
  <c r="D67" i="35"/>
  <c r="D60" i="35"/>
  <c r="A2" i="49" l="1"/>
  <c r="B1" i="49"/>
  <c r="B33" i="48"/>
  <c r="B12" i="48"/>
  <c r="A2" i="48"/>
  <c r="B1" i="48"/>
  <c r="D10" i="40"/>
  <c r="B12" i="47"/>
  <c r="A2" i="47"/>
  <c r="B1" i="47"/>
  <c r="B25" i="48" l="1"/>
  <c r="B25" i="47"/>
  <c r="B29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B33" i="49" l="1"/>
  <c r="G61" i="38"/>
  <c r="H61" i="38"/>
  <c r="F1" i="41"/>
  <c r="A2" i="41"/>
  <c r="A1" i="41"/>
  <c r="D1" i="40"/>
  <c r="A2" i="40"/>
  <c r="L1" i="39"/>
  <c r="A2" i="39"/>
  <c r="A1" i="39"/>
  <c r="H1" i="38"/>
  <c r="A2" i="38"/>
  <c r="A1" i="38"/>
  <c r="B1" i="37"/>
  <c r="A2" i="37"/>
  <c r="B1" i="36"/>
  <c r="A2" i="36"/>
  <c r="A1" i="36"/>
  <c r="D3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D25" i="53" l="1"/>
  <c r="B23" i="37"/>
  <c r="B25" i="37" s="1"/>
  <c r="B28" i="37" s="1"/>
  <c r="D27" i="53"/>
  <c r="D35" i="53" l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<sst xmlns="http://schemas.openxmlformats.org/spreadsheetml/2006/main" count="4603" uniqueCount="1751">
  <si>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</si>
  <si>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</si>
  <si>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</si>
  <si>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</si>
  <si>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</si>
  <si>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</si>
  <si>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</si>
  <si>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</si>
  <si>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</si>
  <si>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</si>
  <si>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</si>
  <si>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</si>
  <si>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</si>
  <si>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</si>
  <si>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</si>
  <si>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</si>
  <si>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</si>
  <si>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</si>
  <si>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</si>
  <si>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</si>
  <si>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</si>
  <si>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</si>
  <si>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</si>
  <si>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</si>
  <si>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</si>
  <si>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</si>
  <si>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</si>
  <si>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</si>
  <si>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</si>
  <si>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</si>
  <si>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</si>
  <si>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</si>
  <si>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</si>
  <si>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</si>
  <si>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</si>
  <si>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</si>
  <si>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</si>
  <si>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</si>
  <si>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</si>
  <si>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</si>
  <si>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</si>
  <si>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</si>
  <si>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</si>
  <si>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</si>
  <si>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</si>
  <si>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</si>
  <si>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</si>
  <si>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</si>
  <si>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</si>
  <si>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</si>
  <si>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</si>
  <si>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</si>
  <si>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</si>
  <si>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</si>
  <si>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</si>
  <si>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</si>
  <si>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</si>
  <si>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</si>
  <si>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</si>
  <si>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</si>
  <si>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</si>
  <si>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</si>
  <si>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</si>
  <si>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</si>
  <si>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</si>
  <si>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</si>
  <si>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</si>
  <si>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</si>
  <si>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</si>
  <si>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</si>
  <si>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</si>
  <si>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</si>
  <si>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</si>
  <si>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</si>
  <si>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</si>
  <si>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</si>
  <si>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</si>
  <si>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</si>
  <si>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</si>
  <si>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</si>
  <si>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</si>
  <si>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</si>
  <si>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</si>
  <si>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</si>
  <si>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</si>
  <si>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</si>
  <si>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</si>
  <si>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</si>
  <si>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</si>
  <si>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</si>
  <si>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</si>
  <si>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</si>
  <si>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</si>
  <si>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</si>
  <si>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</si>
  <si>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</si>
  <si>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</si>
  <si>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</si>
  <si>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</si>
  <si>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</si>
  <si>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</si>
  <si>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</si>
  <si>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</si>
  <si>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</si>
  <si>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</si>
  <si>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</si>
  <si>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</si>
  <si>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</si>
  <si>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</si>
  <si>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</si>
  <si>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</si>
  <si>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</si>
  <si>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</si>
  <si>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</si>
  <si>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</si>
  <si>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</si>
  <si>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</si>
  <si>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</si>
  <si>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</si>
  <si>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</si>
  <si>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</si>
  <si>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</si>
  <si>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</si>
  <si>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</si>
  <si>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</si>
  <si>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</si>
  <si>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</si>
  <si>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</si>
  <si>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</si>
  <si>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</si>
  <si>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</si>
  <si>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</si>
  <si>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</si>
  <si>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</si>
  <si>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</si>
  <si>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</si>
  <si>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</si>
  <si>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</si>
  <si>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</si>
  <si>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</si>
  <si>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</si>
  <si>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</si>
  <si>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</si>
  <si>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</si>
  <si>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</si>
  <si>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</si>
  <si>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</si>
  <si>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</si>
  <si>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</si>
  <si>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</si>
  <si>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</si>
  <si>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</si>
  <si>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</si>
  <si>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</si>
  <si>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</si>
  <si>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</si>
  <si>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</si>
  <si>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</si>
  <si>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</si>
  <si>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</si>
  <si>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</si>
  <si>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</si>
  <si>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</si>
  <si>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</si>
  <si>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</si>
  <si>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</si>
  <si>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</si>
  <si>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</si>
  <si>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</si>
  <si>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</si>
  <si>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</si>
  <si>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</si>
  <si>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</si>
  <si>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</si>
  <si>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</si>
  <si>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</si>
  <si>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</si>
  <si>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</si>
  <si>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</si>
  <si>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</si>
  <si>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</si>
  <si>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</si>
  <si>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</si>
  <si>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</si>
  <si>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</si>
  <si>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</si>
  <si>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</si>
  <si>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</si>
  <si>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</si>
  <si>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</si>
  <si>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</si>
  <si>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</si>
  <si>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</si>
  <si>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</si>
  <si>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</si>
  <si>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</si>
  <si>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</si>
  <si>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</si>
  <si>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</si>
  <si>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</si>
  <si>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</si>
  <si>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</si>
  <si>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</si>
  <si>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</si>
  <si>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</si>
  <si>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</si>
  <si>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</si>
  <si>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</si>
  <si>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</si>
  <si>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</si>
  <si>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</si>
  <si>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</si>
  <si>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</si>
  <si>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</si>
  <si>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</si>
  <si>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</si>
  <si>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</si>
  <si>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</si>
  <si>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</si>
  <si>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</si>
  <si>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</si>
  <si>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</si>
  <si>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</si>
  <si>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</si>
  <si>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</si>
  <si>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</si>
  <si>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</si>
  <si>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</si>
  <si>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</si>
  <si>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</si>
  <si>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</si>
  <si>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</si>
  <si>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</si>
  <si>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</si>
  <si>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</si>
  <si>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</si>
  <si>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</si>
  <si>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</si>
  <si>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</si>
  <si>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</si>
  <si>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</si>
  <si>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</si>
  <si>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</si>
  <si>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</si>
  <si>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</si>
  <si>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</si>
  <si>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</si>
  <si>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</si>
  <si>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</si>
  <si>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</si>
  <si>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</si>
  <si>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</si>
  <si>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</si>
  <si>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</si>
  <si>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</si>
  <si>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</si>
  <si>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</si>
  <si>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</si>
  <si>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</si>
  <si>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</si>
  <si>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</si>
  <si>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</si>
  <si>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</si>
  <si>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</si>
  <si>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</si>
  <si>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</si>
  <si>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</si>
  <si>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</si>
  <si>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</si>
  <si>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</si>
  <si>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</si>
  <si>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</si>
  <si>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</si>
  <si>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</si>
  <si>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</si>
  <si>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</si>
  <si>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</si>
  <si>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</si>
  <si>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</si>
  <si>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</si>
  <si>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</si>
  <si>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</si>
  <si>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</si>
  <si>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</si>
  <si>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</si>
  <si>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</si>
  <si>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</si>
  <si>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</si>
  <si>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</si>
  <si>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</si>
  <si>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</si>
  <si>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</si>
  <si>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</si>
  <si>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</si>
  <si>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</si>
  <si>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</si>
  <si>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</si>
  <si>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</si>
  <si>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</si>
  <si>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</si>
  <si>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</si>
  <si>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</si>
  <si>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</si>
  <si>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</si>
  <si>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</si>
  <si>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</si>
  <si>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</si>
  <si>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</si>
  <si>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</si>
  <si>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</si>
  <si>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</si>
  <si>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</si>
  <si>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</si>
  <si>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</si>
  <si>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</si>
  <si>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</si>
  <si>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</si>
  <si>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</si>
  <si>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</si>
  <si>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</si>
  <si>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</si>
  <si>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</si>
  <si>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</si>
  <si>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</si>
  <si>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</si>
  <si>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</si>
  <si>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</si>
  <si>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</si>
  <si>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</si>
  <si>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</si>
  <si>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</si>
  <si>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</si>
  <si>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</si>
  <si>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</si>
  <si>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</si>
  <si>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</si>
  <si>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</si>
  <si>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</si>
  <si>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</si>
  <si>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</si>
  <si>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</si>
  <si>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</si>
  <si>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</si>
  <si>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</si>
  <si>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</si>
  <si>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</si>
  <si>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</si>
  <si>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</si>
  <si>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</si>
  <si>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</si>
  <si>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</si>
  <si>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</si>
  <si>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</si>
  <si>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</si>
  <si>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</si>
  <si>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</si>
  <si>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</si>
  <si>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</si>
  <si>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</si>
  <si>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</si>
  <si>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</si>
  <si>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</si>
  <si>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</si>
  <si>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</si>
  <si>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</si>
  <si>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</si>
  <si>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</si>
  <si>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</si>
  <si>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</si>
  <si>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</si>
  <si>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</si>
  <si>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</si>
  <si>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</si>
  <si>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</si>
  <si>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</si>
  <si>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</si>
  <si>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</si>
  <si>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</si>
  <si>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</si>
  <si>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</si>
  <si>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</si>
  <si>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</si>
  <si>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</si>
  <si>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</si>
  <si>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</si>
  <si>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</si>
  <si>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</si>
  <si>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</si>
  <si>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</si>
  <si>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</si>
  <si>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</si>
  <si>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</si>
  <si>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</si>
  <si>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</si>
  <si>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</si>
  <si>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</si>
  <si>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</si>
  <si>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</si>
  <si>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</si>
  <si>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</si>
  <si>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</si>
  <si>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</si>
  <si>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</si>
  <si>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</si>
  <si>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</si>
  <si>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</si>
  <si>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</si>
  <si>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</si>
  <si>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</si>
  <si>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</si>
  <si>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</si>
  <si>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</si>
  <si>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</si>
  <si>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</si>
  <si>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</si>
  <si>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</si>
  <si>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</si>
  <si>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</si>
  <si>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</si>
  <si>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</si>
  <si>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</si>
  <si>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</si>
  <si>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</si>
  <si>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</si>
  <si>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</si>
  <si>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</si>
  <si>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</si>
  <si>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</si>
  <si>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</si>
  <si>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</si>
  <si>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</si>
  <si>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</si>
  <si>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</si>
  <si>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</si>
  <si>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</si>
  <si>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</si>
  <si>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</si>
  <si>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</si>
  <si>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</si>
  <si>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</si>
  <si>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</si>
  <si>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</si>
  <si>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</si>
  <si>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</si>
  <si>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</si>
  <si>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</si>
  <si>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</si>
  <si>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</si>
  <si>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</si>
  <si>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</si>
  <si>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</si>
  <si>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</si>
  <si>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</si>
  <si>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</si>
  <si>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</si>
  <si>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</si>
  <si>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</si>
  <si>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</si>
  <si>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</si>
  <si>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</si>
  <si>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</si>
  <si>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</si>
  <si>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</si>
  <si>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</si>
  <si>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</si>
  <si>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</si>
  <si>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</si>
  <si>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</si>
  <si>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</si>
  <si>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</si>
  <si>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</si>
  <si>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</si>
  <si>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</si>
  <si>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</si>
  <si>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</si>
  <si>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</si>
  <si>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</si>
  <si>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</si>
  <si>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</si>
  <si>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</si>
  <si>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</si>
  <si>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</si>
  <si>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</si>
  <si>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</si>
  <si>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</si>
  <si>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</si>
  <si>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</si>
  <si>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</si>
  <si>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</si>
  <si>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</si>
  <si>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</si>
  <si>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</si>
  <si>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</si>
  <si>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</si>
  <si>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</si>
  <si>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</si>
  <si>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</si>
  <si>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</si>
  <si>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</si>
  <si>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</si>
  <si>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</si>
  <si>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</si>
  <si>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</si>
  <si>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</si>
  <si>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</si>
  <si>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</si>
  <si>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</si>
  <si>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</si>
  <si>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</si>
  <si>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</si>
  <si>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</si>
  <si>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</si>
  <si>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</si>
  <si>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</si>
  <si>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</si>
  <si>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</si>
  <si>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</si>
  <si>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</si>
  <si>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</si>
  <si>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</si>
  <si>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</si>
  <si>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</si>
  <si>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</si>
  <si>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</si>
  <si>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</si>
  <si>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</si>
  <si>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</si>
  <si>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</si>
  <si>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</si>
  <si>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</si>
  <si>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</si>
  <si>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</si>
  <si>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</si>
  <si>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</si>
  <si>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</si>
  <si>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</si>
  <si>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</si>
  <si>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</si>
  <si>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</si>
  <si>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</si>
  <si>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</si>
  <si>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</si>
  <si>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</si>
  <si>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</si>
  <si>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</si>
  <si>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</si>
  <si>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</si>
  <si>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</si>
  <si>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</si>
  <si>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</si>
  <si>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</si>
  <si>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</si>
  <si>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</si>
  <si>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</si>
  <si>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</si>
  <si>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</si>
  <si>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</si>
  <si>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</si>
  <si>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</si>
  <si>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</si>
  <si>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</si>
  <si>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</si>
  <si>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</si>
  <si>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</si>
  <si>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</si>
  <si>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</si>
  <si>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</si>
  <si>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</si>
  <si>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</si>
  <si>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</si>
  <si>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</si>
  <si>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</si>
  <si>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</si>
  <si>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</si>
  <si>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</si>
  <si>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</si>
  <si>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</si>
  <si>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</si>
  <si>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</si>
  <si>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</si>
  <si>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</si>
  <si>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</si>
  <si>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</si>
  <si>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</si>
  <si>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</si>
  <si>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</si>
  <si>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</si>
  <si>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</si>
  <si>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</si>
  <si>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</si>
  <si>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</si>
  <si>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</si>
  <si>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</si>
  <si>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</si>
  <si>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</si>
  <si>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</si>
  <si>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</si>
  <si>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</si>
  <si>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</si>
  <si>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</si>
  <si>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</si>
  <si>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</si>
  <si>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</si>
  <si>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</si>
  <si>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</si>
  <si>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</si>
  <si>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</si>
  <si>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</si>
  <si>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</si>
  <si>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</si>
  <si>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</si>
  <si>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</si>
  <si>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</si>
  <si>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</si>
  <si>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</si>
  <si>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</si>
  <si>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</si>
  <si>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</si>
  <si>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</si>
  <si>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</si>
  <si>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</si>
  <si>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</si>
  <si>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</si>
  <si>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</si>
  <si>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</si>
  <si>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</si>
  <si>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</si>
  <si>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</si>
  <si>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</si>
  <si>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</si>
  <si>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</si>
  <si>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</si>
  <si>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</si>
  <si>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</si>
  <si>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</si>
  <si>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</si>
  <si>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</si>
  <si>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</si>
  <si>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</si>
  <si>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</si>
  <si>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</si>
  <si>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</si>
  <si>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</si>
  <si>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</si>
  <si>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</si>
  <si>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</si>
  <si>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</si>
  <si>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</si>
  <si>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</si>
  <si>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</si>
  <si>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</si>
  <si>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</si>
  <si>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</si>
  <si>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</si>
  <si>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</si>
  <si>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</si>
  <si>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</si>
  <si>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</si>
  <si>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</si>
  <si>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</si>
  <si>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</si>
  <si>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</si>
  <si>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</si>
  <si>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</si>
  <si>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</si>
  <si>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</si>
  <si>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</si>
  <si>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</si>
  <si>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</si>
  <si>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</si>
  <si>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</si>
  <si>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</si>
  <si>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</si>
  <si>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</si>
  <si>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</si>
  <si>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</si>
  <si>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</si>
  <si>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</si>
  <si>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</si>
  <si>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</si>
  <si>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</si>
  <si>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</si>
  <si>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</si>
  <si>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</si>
  <si>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</si>
  <si>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</si>
  <si>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</si>
  <si>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</si>
  <si>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</si>
  <si>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</si>
  <si>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</si>
  <si>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</si>
  <si>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</si>
  <si>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</si>
  <si>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</si>
  <si>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</si>
  <si>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</si>
  <si>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</si>
  <si>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</si>
  <si>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</si>
  <si>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</si>
  <si>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</si>
  <si>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</si>
  <si>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</si>
  <si>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</si>
  <si>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</si>
  <si>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</si>
  <si>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</si>
  <si>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</si>
  <si>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</si>
  <si>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</si>
  <si>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</si>
  <si>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</si>
  <si>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</si>
  <si>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</si>
  <si>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</si>
  <si>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</si>
  <si>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</si>
  <si>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</si>
  <si>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</si>
  <si>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</si>
  <si>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</si>
  <si>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</si>
  <si>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</si>
  <si>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</si>
  <si>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</si>
  <si>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</si>
  <si>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</si>
  <si>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</si>
  <si>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</si>
  <si>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</si>
  <si>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</si>
  <si>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</si>
  <si>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</si>
  <si>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</si>
  <si>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</si>
  <si>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</si>
  <si>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</si>
  <si>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</si>
  <si>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</si>
  <si>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</si>
  <si>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</si>
  <si>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</si>
  <si>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</si>
  <si>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</si>
  <si>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</si>
  <si>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</si>
  <si>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</si>
  <si>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</si>
  <si>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</si>
  <si>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</si>
  <si>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</si>
  <si>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</si>
  <si>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</si>
  <si>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</si>
  <si>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</si>
  <si>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</si>
  <si>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</si>
  <si>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</si>
  <si>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</si>
  <si>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</si>
  <si>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</si>
  <si>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</si>
  <si>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</si>
  <si>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</si>
  <si>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</si>
  <si>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</si>
  <si>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</si>
  <si>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</si>
  <si>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</si>
  <si>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</si>
  <si>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</si>
  <si>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</si>
  <si>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</si>
  <si>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</si>
  <si>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</si>
  <si>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</si>
  <si>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</si>
  <si>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</si>
  <si>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</si>
  <si>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</si>
  <si>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</si>
  <si>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</si>
  <si>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</si>
  <si>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</si>
  <si>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</si>
  <si>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</si>
  <si>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</si>
  <si>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</si>
  <si>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</si>
  <si>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</si>
  <si>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</si>
  <si>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</si>
  <si>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</si>
  <si>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</si>
  <si>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</si>
  <si>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</si>
  <si>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</si>
  <si>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</si>
  <si>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</si>
  <si>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</si>
  <si>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</si>
  <si>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</si>
  <si>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</si>
  <si>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</si>
  <si>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</si>
  <si>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</si>
  <si>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</si>
  <si>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</si>
  <si>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</si>
  <si>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</si>
  <si>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</si>
  <si>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</si>
  <si>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</si>
  <si>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</si>
  <si>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</si>
  <si>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</si>
  <si>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</si>
  <si>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</si>
  <si>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</si>
  <si>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</si>
  <si>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</si>
  <si>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</si>
  <si>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</si>
  <si>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</si>
  <si>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</si>
  <si>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</si>
  <si>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</si>
  <si>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</si>
  <si>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</si>
  <si>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</si>
  <si>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</si>
  <si>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</si>
  <si>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</si>
  <si>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</si>
  <si>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</si>
  <si>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</si>
  <si>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</si>
  <si>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</si>
  <si>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</si>
  <si>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</si>
  <si>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</si>
  <si>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</si>
  <si>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</si>
  <si>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</si>
  <si>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</si>
  <si>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</si>
  <si>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</si>
  <si>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</si>
  <si>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</si>
  <si>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</si>
  <si>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</si>
  <si>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</si>
  <si>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</si>
  <si>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</si>
  <si>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</si>
  <si>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</si>
  <si>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</si>
  <si>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</si>
  <si>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</si>
  <si>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</si>
  <si>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</si>
  <si>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</si>
  <si>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</si>
  <si>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</si>
  <si>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</si>
  <si>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</si>
  <si>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</si>
  <si>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</si>
  <si>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</si>
  <si>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</si>
  <si>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</si>
  <si>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</si>
  <si>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</si>
  <si>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</si>
  <si>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</si>
  <si>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</si>
  <si>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</si>
  <si>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</si>
  <si>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</si>
  <si>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</si>
  <si>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</si>
  <si>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</si>
  <si>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</si>
  <si>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</si>
  <si>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</si>
  <si>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</si>
  <si>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</si>
  <si>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</si>
  <si>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</si>
  <si>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</si>
  <si>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</si>
  <si>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</si>
  <si>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</si>
  <si>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</si>
  <si>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</si>
  <si>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</si>
  <si>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</si>
  <si>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</si>
  <si>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</si>
  <si>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</si>
  <si>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</si>
  <si>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</si>
  <si>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</si>
  <si>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</si>
  <si>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</si>
  <si>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</si>
  <si>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</si>
  <si>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</si>
  <si>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</si>
  <si>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</si>
  <si>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</si>
  <si>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</si>
  <si>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</si>
  <si>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</si>
  <si>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</si>
  <si>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</si>
  <si>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</si>
  <si>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</si>
  <si>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</si>
  <si>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</si>
  <si>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</si>
  <si>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</si>
  <si>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</si>
  <si>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</si>
  <si>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</si>
  <si>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</si>
  <si>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</si>
  <si>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</si>
  <si>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</si>
  <si>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</si>
  <si>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</si>
  <si>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</si>
  <si>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</si>
  <si>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</si>
  <si>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</si>
  <si>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</si>
  <si>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</si>
  <si>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</si>
  <si>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</si>
  <si>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</si>
  <si>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</si>
  <si>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</si>
  <si>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</si>
  <si>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</si>
  <si>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</si>
  <si>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</si>
  <si>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</si>
  <si>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</si>
  <si>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</si>
  <si>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</si>
  <si>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</si>
  <si>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</si>
  <si>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</si>
  <si>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</si>
  <si>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</si>
  <si>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</si>
  <si>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</si>
  <si>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</si>
  <si>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</si>
  <si>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</si>
  <si>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</si>
  <si>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</si>
  <si>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</si>
  <si>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</si>
  <si>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</si>
  <si>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</si>
  <si>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</si>
  <si>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</si>
  <si>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</si>
  <si>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</si>
  <si>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</si>
  <si>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</si>
  <si>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</si>
  <si>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</si>
  <si>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</si>
  <si>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</si>
  <si>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</si>
  <si>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</si>
  <si>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</si>
  <si>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</si>
  <si>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</si>
  <si>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</si>
  <si>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</si>
  <si>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</si>
  <si>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</si>
  <si>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</si>
  <si>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</si>
  <si>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</si>
  <si>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</si>
  <si>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</si>
  <si>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</si>
  <si>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</si>
  <si>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</si>
  <si>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</si>
  <si>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</si>
  <si>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</si>
  <si>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</si>
  <si>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</si>
  <si>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</si>
  <si>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</si>
  <si>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</si>
  <si>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</si>
  <si>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</si>
  <si>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</si>
  <si>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</si>
  <si>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</si>
  <si>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</si>
  <si>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</si>
  <si>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</si>
  <si>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</si>
  <si>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</si>
  <si>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</si>
  <si>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</si>
  <si>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</si>
  <si>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</si>
  <si>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</si>
  <si>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</si>
  <si>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</si>
  <si>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</si>
  <si>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</si>
  <si>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</si>
  <si>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</si>
  <si>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</si>
  <si>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</si>
  <si>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</si>
  <si>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</si>
  <si>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</si>
  <si>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</si>
  <si>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</si>
  <si>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</si>
  <si>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</si>
  <si>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</si>
  <si>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</si>
  <si>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</si>
  <si>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</si>
  <si>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</si>
  <si>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</si>
  <si>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</si>
  <si>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</si>
  <si>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</si>
  <si>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</si>
  <si>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</si>
  <si>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</si>
  <si>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</si>
  <si>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</si>
  <si>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</si>
  <si>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</si>
  <si>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</si>
  <si>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</si>
  <si>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</si>
  <si>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</si>
  <si>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</si>
  <si>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</si>
  <si>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</si>
  <si>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</si>
  <si>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</si>
  <si>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</si>
  <si>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</si>
  <si>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</si>
  <si>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</si>
  <si>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</si>
  <si>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</si>
  <si>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</si>
  <si>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</si>
  <si>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</si>
  <si>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</si>
  <si>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</si>
  <si>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</si>
  <si>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</si>
  <si>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</si>
  <si>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</si>
  <si>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</si>
  <si>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</si>
  <si>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</si>
  <si>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</si>
  <si>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</si>
  <si>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</si>
  <si>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</si>
  <si>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</si>
  <si>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</si>
  <si>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</si>
  <si>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</si>
  <si>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</si>
  <si>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</si>
  <si>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</si>
  <si>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</si>
  <si>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</si>
  <si>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</si>
  <si>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</si>
  <si>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</si>
  <si>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</si>
  <si>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</si>
  <si>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</si>
  <si>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</si>
  <si>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</si>
  <si>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</si>
  <si>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</si>
  <si>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</si>
  <si>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</si>
  <si>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</si>
  <si>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</si>
  <si>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</si>
  <si>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</si>
  <si>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</si>
  <si>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</si>
  <si>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</si>
  <si>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</si>
  <si>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</si>
  <si>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</si>
  <si>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</si>
  <si>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</si>
  <si>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</si>
  <si>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</si>
  <si>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</si>
  <si>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</si>
  <si>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</si>
  <si>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</si>
  <si>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</si>
  <si>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</si>
  <si>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</si>
  <si>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</si>
  <si>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</si>
  <si>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</si>
  <si>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</si>
  <si>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</si>
  <si>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</si>
  <si>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</si>
  <si>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</si>
  <si>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</si>
  <si>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</si>
  <si>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</si>
  <si>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</si>
  <si>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</si>
  <si>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</si>
  <si>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</si>
  <si>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</si>
  <si>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</si>
  <si>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</si>
  <si>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</si>
  <si>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</si>
  <si>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</si>
  <si>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</si>
  <si>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</si>
  <si>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</si>
  <si>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</si>
  <si>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</si>
  <si>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</si>
  <si>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</si>
  <si>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</si>
  <si>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</si>
  <si>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</si>
  <si>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</si>
  <si>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</si>
  <si>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</si>
  <si>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</si>
  <si>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</si>
  <si>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</si>
  <si>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</si>
  <si>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</si>
  <si>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</si>
  <si>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</si>
  <si>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</si>
  <si>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</si>
  <si>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</si>
  <si>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</si>
  <si>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</si>
  <si>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</si>
  <si>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</si>
  <si>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</si>
  <si>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</si>
  <si>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</si>
  <si>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</si>
  <si>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</si>
  <si>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</si>
  <si>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</si>
  <si>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</si>
  <si>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</si>
  <si>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</si>
  <si>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</si>
  <si>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</si>
  <si>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</si>
  <si>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</si>
  <si>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</si>
  <si>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</si>
  <si>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</si>
  <si>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</si>
  <si>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</si>
  <si>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</si>
  <si>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</si>
  <si>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</si>
  <si>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</si>
  <si>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</si>
  <si>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</si>
  <si>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</si>
  <si>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</si>
  <si>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</si>
  <si>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</si>
  <si>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</si>
  <si>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</si>
  <si>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</si>
  <si>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</si>
  <si>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</si>
  <si>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</si>
  <si>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</si>
  <si>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</si>
  <si>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</si>
  <si>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</si>
  <si>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</si>
  <si>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</si>
  <si>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</si>
  <si>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</si>
  <si>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</si>
  <si>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</si>
  <si>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</si>
  <si>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</si>
  <si>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</si>
  <si>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</si>
  <si>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</si>
  <si>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</si>
  <si>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</si>
  <si>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</si>
  <si>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</si>
  <si>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</si>
  <si>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</si>
  <si>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</si>
  <si>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</si>
  <si>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</si>
  <si>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</si>
  <si>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</si>
  <si>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</si>
  <si>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</si>
  <si>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</si>
  <si>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</si>
  <si>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</si>
  <si>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</si>
  <si>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</si>
  <si>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</si>
  <si>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</si>
  <si>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</si>
  <si>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</si>
  <si>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</si>
  <si>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</si>
  <si>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</si>
  <si>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</si>
  <si>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</si>
  <si>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</si>
  <si>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</si>
  <si>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</si>
  <si>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</si>
  <si>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</si>
  <si>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</si>
  <si>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</si>
  <si>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</si>
  <si>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</si>
  <si>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</si>
  <si>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</si>
  <si>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</si>
  <si>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</si>
  <si>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</si>
  <si>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</si>
  <si>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</si>
  <si>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</si>
  <si>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</si>
  <si>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</si>
  <si>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</si>
  <si>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</si>
  <si>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</si>
  <si>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</si>
  <si>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</si>
  <si>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</si>
  <si>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</si>
  <si>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</si>
  <si>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</si>
  <si>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</si>
  <si>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</si>
  <si>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</si>
  <si>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</si>
  <si>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</si>
  <si>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</si>
  <si>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</si>
  <si>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</si>
  <si>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</si>
  <si>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</si>
  <si>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</si>
  <si>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</si>
  <si>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</si>
  <si>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</si>
  <si>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</si>
  <si>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</si>
  <si>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</si>
  <si>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</si>
  <si>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</si>
  <si>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</si>
  <si>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</si>
  <si>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</si>
  <si>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</si>
  <si>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</si>
  <si>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Hospital São Lucas</t>
  </si>
  <si>
    <t>TARIFA BANCÁRIA</t>
  </si>
  <si>
    <t>HOSPITAL SAO LUCAS</t>
  </si>
  <si>
    <t>salários</t>
  </si>
  <si>
    <t>01/06/2021</t>
  </si>
  <si>
    <t>falta processo</t>
  </si>
  <si>
    <t>PROCESSO INTRANET</t>
  </si>
  <si>
    <t>20/06/2021</t>
  </si>
  <si>
    <t>GUIA DA PREVIDENCIA SOCIAL</t>
  </si>
  <si>
    <t>SECRETÁRIA DA RECEITA FEDERAL DO BRASIL</t>
  </si>
  <si>
    <t>10/05/2021</t>
  </si>
  <si>
    <t>07/07/2021</t>
  </si>
  <si>
    <t>01/07/2021</t>
  </si>
  <si>
    <t>CNPJ / CPF</t>
  </si>
  <si>
    <t>FAVORECIDO</t>
  </si>
  <si>
    <t>Transferência</t>
  </si>
  <si>
    <t>BANCO DO BRASIL (AG. 1523-7 C.C 51.507-8)</t>
  </si>
  <si>
    <t>SINTÉTICO</t>
  </si>
  <si>
    <t xml:space="preserve"> </t>
  </si>
  <si>
    <t>D5   Avisos de Débitos não Lançados nos Extratos Bancários</t>
  </si>
  <si>
    <t>26/09/2021</t>
  </si>
  <si>
    <t>01/10/2021</t>
  </si>
  <si>
    <t>N° do Pedido: 3793756</t>
  </si>
  <si>
    <t>24/09/2021</t>
  </si>
  <si>
    <t>25/08/2021</t>
  </si>
  <si>
    <t>NF 418473</t>
  </si>
  <si>
    <t>05/09/2021</t>
  </si>
  <si>
    <t>06/08/2021</t>
  </si>
  <si>
    <t>NF 416336</t>
  </si>
  <si>
    <t>28/08/2021</t>
  </si>
  <si>
    <t>29/07/2021</t>
  </si>
  <si>
    <t>NF 414916</t>
  </si>
  <si>
    <t>02/10/2021</t>
  </si>
  <si>
    <t>NF 36016</t>
  </si>
  <si>
    <t>JA COMERCIO DE DESCARTAVEIS LTDA EPP</t>
  </si>
  <si>
    <t>NF 44852</t>
  </si>
  <si>
    <t>NF 12207</t>
  </si>
  <si>
    <t>PEDRO VICTOR F SILVA</t>
  </si>
  <si>
    <t>DESCONTO DE 0,13 REFERENTE A NF 11941. NO DIA 14/09/2021 PAGAMOS A NF 11914 LOGO APOS FOI CANCELADA, E EMITIDA A NF 11941 COM A DIFERENÇA DE 0,13 CENTAVOS.</t>
  </si>
  <si>
    <t>18/10/2021</t>
  </si>
  <si>
    <t>NF 70.093</t>
  </si>
  <si>
    <t>23/09/2021</t>
  </si>
  <si>
    <t>01/09/2021</t>
  </si>
  <si>
    <t>Entrada - Acordo</t>
  </si>
  <si>
    <t>04/10/2021</t>
  </si>
  <si>
    <t>NF 12219</t>
  </si>
  <si>
    <t>A VISTA</t>
  </si>
  <si>
    <t>Tar DOC/TED Eletrônico - Cobrança referente 04/10/2021</t>
  </si>
  <si>
    <t>21/09/2021</t>
  </si>
  <si>
    <t>14/09/2021</t>
  </si>
  <si>
    <t>Devolução</t>
  </si>
  <si>
    <t>Receb. NF 54379</t>
  </si>
  <si>
    <t>T S COMERCIAL DE MED E REPRESENTAÇÕES LTDA</t>
  </si>
  <si>
    <t>05/10/2021</t>
  </si>
  <si>
    <t>RECEBIMENTO REFERENTE AO PAGAMENTO A MAIOR REALIZADO NO DIA 14/09/2021</t>
  </si>
  <si>
    <t>06/10/2021</t>
  </si>
  <si>
    <t>Repasse Comp: 09/2021</t>
  </si>
  <si>
    <t xml:space="preserve">UPA LIMOEIRO </t>
  </si>
  <si>
    <t>07/10/2021</t>
  </si>
  <si>
    <t>Devolução FGTS Comp 06.2021</t>
  </si>
  <si>
    <t>07/08/2021</t>
  </si>
  <si>
    <t>Devolução FGTS Comp 07.2021</t>
  </si>
  <si>
    <t>GUIA DE RECOLHIMENTO DO FGTS</t>
  </si>
  <si>
    <t>07/09/2021</t>
  </si>
  <si>
    <t>01/08/2021</t>
  </si>
  <si>
    <t>Devolução FGTS Comp 08.2021</t>
  </si>
  <si>
    <t>Devolução FGTS Comp 09.2021</t>
  </si>
  <si>
    <t>10/10/2021</t>
  </si>
  <si>
    <t>Folha Comp: 09/2021</t>
  </si>
  <si>
    <t>INGRID CHRIST COSTA BRASILEIRO</t>
  </si>
  <si>
    <t>MARIA CLEONICE DA SILVA GONÇALVES</t>
  </si>
  <si>
    <t>Folha Comp: 09.2021 - RPA</t>
  </si>
  <si>
    <t xml:space="preserve">JANINE PRISCILLA SOARES </t>
  </si>
  <si>
    <t>GLAUCIA VALERIA RESENDE BRITO</t>
  </si>
  <si>
    <t xml:space="preserve">RAIMUNDO NONATO GOMES  </t>
  </si>
  <si>
    <t>Tar DOC/TED Eletrônico - Cobrança referente 07/10/2021</t>
  </si>
  <si>
    <t>10/08/2021</t>
  </si>
  <si>
    <t>NFS 4.154</t>
  </si>
  <si>
    <t>08/10/2021</t>
  </si>
  <si>
    <t>10/07/2021</t>
  </si>
  <si>
    <t>NFS 344</t>
  </si>
  <si>
    <t>HSR MANUTENÇÃO CONSULTORIA ALUGUEL E LIMPEZA EIREL</t>
  </si>
  <si>
    <t>20/08/2021</t>
  </si>
  <si>
    <t>Serviço de Limpeza e Higienização</t>
  </si>
  <si>
    <t>NFS 21</t>
  </si>
  <si>
    <t>L G DA SILVA SERVIÇOS COMBINADOS</t>
  </si>
  <si>
    <t xml:space="preserve">FALTA RELATÓRIO / HOUVE DEDUÇÃO DE 4068,00 </t>
  </si>
  <si>
    <t>26/07/2021</t>
  </si>
  <si>
    <t>NF 2.850</t>
  </si>
  <si>
    <t>NF 44916</t>
  </si>
  <si>
    <t>A VISTA. FALTA PROCESSO</t>
  </si>
  <si>
    <t>NF 12301</t>
  </si>
  <si>
    <t>25/10/2021</t>
  </si>
  <si>
    <t>NF 70.345</t>
  </si>
  <si>
    <t>NF 70.344</t>
  </si>
  <si>
    <t>07/11/2021</t>
  </si>
  <si>
    <t>NF 10.593</t>
  </si>
  <si>
    <t>MAXXI DISTRIBUIDORA DE MEDICAMENTOS HOSPITALARES EIRELI</t>
  </si>
  <si>
    <t>Tar DOC/TED Eletrônico - Cobrança referente 08/10/2021</t>
  </si>
  <si>
    <t>Tar Lib/Ant Float Pg Sal - Cobrança referente 08/10/2021</t>
  </si>
  <si>
    <t>13/10/2021</t>
  </si>
  <si>
    <t>NF 71.083</t>
  </si>
  <si>
    <t>CALLMED COMERCIO DE MED E REP LTDA.</t>
  </si>
  <si>
    <t>05.106.105/0001-52</t>
  </si>
  <si>
    <t>NF 10.656</t>
  </si>
  <si>
    <t>15/10/2021</t>
  </si>
  <si>
    <t>14/10/2021</t>
  </si>
  <si>
    <t>NF 44983</t>
  </si>
  <si>
    <t>29/10/2021</t>
  </si>
  <si>
    <t>NF 70.492</t>
  </si>
  <si>
    <t>NF 36164</t>
  </si>
  <si>
    <t>NF 44985</t>
  </si>
  <si>
    <t>NF 12365</t>
  </si>
  <si>
    <t>Tar DOC/TED Eletrônico - Cobrança referente 14/10/2021</t>
  </si>
  <si>
    <t>NF 2.889</t>
  </si>
  <si>
    <t>29/08/2021</t>
  </si>
  <si>
    <t>30/07/2021</t>
  </si>
  <si>
    <t>NF 2.901</t>
  </si>
  <si>
    <t>29/09/2021</t>
  </si>
  <si>
    <t>30/08/2021</t>
  </si>
  <si>
    <t>1/1Compra NFe 25775-1</t>
  </si>
  <si>
    <t>MEDINOVE</t>
  </si>
  <si>
    <t>001</t>
  </si>
  <si>
    <t>12/09/2021</t>
  </si>
  <si>
    <t>13/08/2021</t>
  </si>
  <si>
    <t>NF 417244</t>
  </si>
  <si>
    <t>NF 2.977</t>
  </si>
  <si>
    <t>19/09/2021</t>
  </si>
  <si>
    <t>NF 10.044</t>
  </si>
  <si>
    <t>15/09/2021</t>
  </si>
  <si>
    <t>1/1Compra NFe 10291-1</t>
  </si>
  <si>
    <t>001 processo intranet</t>
  </si>
  <si>
    <t>22/10/2021</t>
  </si>
  <si>
    <t>22/09/2021</t>
  </si>
  <si>
    <t>1/1Compra NFe 10378-1</t>
  </si>
  <si>
    <t>28/10/2021</t>
  </si>
  <si>
    <t>28/09/2021</t>
  </si>
  <si>
    <t>1/1Compra NFe 10437-1</t>
  </si>
  <si>
    <t>30/10/2021</t>
  </si>
  <si>
    <t>30/09/2021</t>
  </si>
  <si>
    <t>1/1Compra NFe 10483-1</t>
  </si>
  <si>
    <t>1/1Compra de serviço Série:SN / NFS-e:117</t>
  </si>
  <si>
    <t>Rescisão</t>
  </si>
  <si>
    <t>GERSON ARRAIS PINTO FILHO</t>
  </si>
  <si>
    <t>001.821.613-74</t>
  </si>
  <si>
    <t>1/1Compra de serviço Série:SN / NFS-e:981246</t>
  </si>
  <si>
    <t>BRISANET SERVIÇO DE TELECOMUNICAÇÃO LTDA</t>
  </si>
  <si>
    <t>NF 70.500</t>
  </si>
  <si>
    <t>NF 70.498</t>
  </si>
  <si>
    <t>NF 55.542</t>
  </si>
  <si>
    <t>01/11/2021</t>
  </si>
  <si>
    <t>NF 70.530</t>
  </si>
  <si>
    <t>Tar DOC/TED Eletrônico - Cobrança referente 15/10/2021</t>
  </si>
  <si>
    <t>20/10/2021</t>
  </si>
  <si>
    <t>Retenção - ISS Serviços Tomados</t>
  </si>
  <si>
    <t>Imposto ISS Comp: 09/2021 - Retenção NFS 35 LG DA SILVA</t>
  </si>
  <si>
    <t>Prefeitura Municipal de Juazeiro do Norte</t>
  </si>
  <si>
    <t>19/10/2021</t>
  </si>
  <si>
    <t>prestador L G DA SILVA NFS 35</t>
  </si>
  <si>
    <t>Imposto ISS Comp: 09/2021 - Retenção NFS</t>
  </si>
  <si>
    <t>prestador ANGEL NFS 247</t>
  </si>
  <si>
    <t>ANTONIO VANDEILTON MATIAS RO</t>
  </si>
  <si>
    <t>FGTS RESCISÓRIO</t>
  </si>
  <si>
    <t xml:space="preserve">GUIA DE RECOLHIMENTO RESCISÓRIO DO FGTS </t>
  </si>
  <si>
    <t>NF 18235</t>
  </si>
  <si>
    <t>A VISTA FALTA PROCESSO</t>
  </si>
  <si>
    <t>Imposto INSS Folha Comp: 09/2021</t>
  </si>
  <si>
    <t>Imposto IRRF Folha Comp: 09/2021</t>
  </si>
  <si>
    <t>Imposto IRRFPJ Comp: 09/2021 - Retenção NFS</t>
  </si>
  <si>
    <t>Imposto CSRF Comp: 09/2021 - Retenção NFS</t>
  </si>
  <si>
    <t>04/11/2021</t>
  </si>
  <si>
    <t>NF 70.697</t>
  </si>
  <si>
    <t>Rateio Comp 09.2021</t>
  </si>
  <si>
    <t>21/10/2021</t>
  </si>
  <si>
    <t>1/1Compra de serviço Série:SN / NFS-e:128</t>
  </si>
  <si>
    <t>FALTA TODAS AS CERTIDÕES</t>
  </si>
  <si>
    <t>1/1Compra de serviço Série:SN / NFS-e:332</t>
  </si>
  <si>
    <t>CARIRI MEDIC SERVICOS MEDICOS LTDA</t>
  </si>
  <si>
    <t>1/1Compra de serviço Série:SN / NFS-e:297</t>
  </si>
  <si>
    <t>INTRA MED SERVICOS DE SAUDE LTDA - ME</t>
  </si>
  <si>
    <t>1/1Compra de serviço Série:SN / NFS-e:89</t>
  </si>
  <si>
    <t>CASARAO SAUDE SERVICOS MEDICOS HOSPITALARES LTDA</t>
  </si>
  <si>
    <t>1/1Compra de serviço Série:SN / NFS-e:201</t>
  </si>
  <si>
    <t>SET MEDIC SERVICOS MEDICOS HOSPITALARES LTDA</t>
  </si>
  <si>
    <t>1/1Compra de serviço Série:SN / NFS-e:172</t>
  </si>
  <si>
    <t>BIOMEDICI SAUDE INTEGRALIZADA LTDA - ME</t>
  </si>
  <si>
    <t>REEMBOLSO</t>
  </si>
  <si>
    <t>Reembolso Comp: 06.2021</t>
  </si>
  <si>
    <t>GLORIA BEATRIZ MACHADO DE GRAÇA</t>
  </si>
  <si>
    <t>Tar DOC/TED Eletrônico - Cobrança referente 21/10/2021</t>
  </si>
  <si>
    <t>Receb. ref a nota fiscal 70.500</t>
  </si>
  <si>
    <t>10/04/2021</t>
  </si>
  <si>
    <t>01/03/2021</t>
  </si>
  <si>
    <t>Repasse Comp: 03/2021</t>
  </si>
  <si>
    <t>01/04/2021</t>
  </si>
  <si>
    <t>Repasse Comp: 04/2021</t>
  </si>
  <si>
    <t>1/1Compra de serviço Série:SN / NFS-e:51</t>
  </si>
  <si>
    <t>CENTRAL MED SERVICOS MEDICOS HOSPITALARES LTDA</t>
  </si>
  <si>
    <t>corrigir certidão fgts</t>
  </si>
  <si>
    <t>1/1Compra de serviço Série:SN / NFS-e:140</t>
  </si>
  <si>
    <t>HEALTH MEDICAL GROUP SERVICOS MEDICOS HOSPITALARES</t>
  </si>
  <si>
    <t>1/1Compra de serviço Série:SN / NFS-e:91</t>
  </si>
  <si>
    <t>PRIMEIROS PASSOS - SERV DE ASSIST PEDIATRICA LTDA</t>
  </si>
  <si>
    <t>1/1Compra de serviço Série:SN / NFS-e:54</t>
  </si>
  <si>
    <t>ATIVIDADES MEDICAS MCS SAUDE LTDA</t>
  </si>
  <si>
    <t>23/10/2021</t>
  </si>
  <si>
    <t>NF 36278</t>
  </si>
  <si>
    <t>NF 12465</t>
  </si>
  <si>
    <t>NF 45077</t>
  </si>
  <si>
    <t>Tar DOC/TED Eletrônico - Cobrança referente 22/10/2021</t>
  </si>
  <si>
    <t>1/1Compra de serviço Série:SN / NFS-e:10974</t>
  </si>
  <si>
    <t>1/1Compra de serviço Série:SN / NFS-e:256</t>
  </si>
  <si>
    <t>ANGEL - SERVIÇOS MÉDICOS ESPECIALIZADOS LTDA</t>
  </si>
  <si>
    <t>1/1Compra de serviço Série:SN / NFS-e:205</t>
  </si>
  <si>
    <t>SILVER MED SERVICOS DE SAUDE LTDA</t>
  </si>
  <si>
    <t>falta certidão municipal e fgts</t>
  </si>
  <si>
    <t>1/1Compra de serviço Série:SN / NFS-e:248</t>
  </si>
  <si>
    <t>NB SERVICOS MEDICOS LTDA - ME</t>
  </si>
  <si>
    <t>1/1Compra de serviço Série:SN / NFS-e:39</t>
  </si>
  <si>
    <t>CLINPED SERVICOS MEDICOS LTDA</t>
  </si>
  <si>
    <t>1/1Compra de serviço Série:SN / NFS-e:112</t>
  </si>
  <si>
    <t>JAMILLY MIRELLE DE ALMEIDA FERREIRA &amp; CIA LTDA</t>
  </si>
  <si>
    <t>1/1Compra de serviço Série:SN / NFS-e:120</t>
  </si>
  <si>
    <t>CLINICA LANDIM E NARVAEZ LTDA</t>
  </si>
  <si>
    <t>1/1Compra de serviço Série:SN / NFS-e:9</t>
  </si>
  <si>
    <t>JHFM SERVIÇOS EM SAÚDE LTDA</t>
  </si>
  <si>
    <t>FALTA CERTIDÃO FEDERAL / doutora ZILDENE não faz parte da jhfm</t>
  </si>
  <si>
    <t>1/1Compra de serviço Série:SN / NFS-e:123</t>
  </si>
  <si>
    <t>ARE MEDICINA LTDA</t>
  </si>
  <si>
    <t>1/1Compra de serviço Série:SN / NFS-e:655</t>
  </si>
  <si>
    <t>BRITO ASSESSORIA E SERVIÇOS MÉDICOS</t>
  </si>
  <si>
    <t>1/1Compra de serviço Série:SN / NFS-e:1212</t>
  </si>
  <si>
    <t>CLINICA DE OFTALMOLOGIA E ASSOC. DO CARIRI LTDA -</t>
  </si>
  <si>
    <t xml:space="preserve">FALTA CERTIDÃO MUNICIPAL </t>
  </si>
  <si>
    <t>1/1Compra de serviço Série:SN / NFS-e:378</t>
  </si>
  <si>
    <t>LEITAO E PIRES SERVICOS MEDICOS LTDA</t>
  </si>
  <si>
    <t>1/1Compra de serviço Série:SN / NFS-e:139</t>
  </si>
  <si>
    <t>SC SERVICOS MEDICOS LTDA</t>
  </si>
  <si>
    <t>CLINIMATREM SERVICOS MEDICOS LTDA</t>
  </si>
  <si>
    <t>1/1Compra de serviço Série:SN / NFS-e:32</t>
  </si>
  <si>
    <t>S. &amp; E. SERVIÇOS MEDICOS E ASSISTENCIA PEDIATRICA</t>
  </si>
  <si>
    <t>1/1Compra de serviço Série:SN / NFS-e:24</t>
  </si>
  <si>
    <t>ROMULO MOTA TEIXEIRA MENDES</t>
  </si>
  <si>
    <t>1/1Compra de serviço Série:SN / NFS-e:12</t>
  </si>
  <si>
    <t>ERIKA LEOPOLDINA DA SILVA MACEDO CONSULTORIO EIREL</t>
  </si>
  <si>
    <t>1/1Compra de serviço Série:SN / NFS-e:287</t>
  </si>
  <si>
    <t>CLINITI CARIRI LTDA - ME</t>
  </si>
  <si>
    <t>1/1Compra de serviço Série:SN / NFS-e:1641</t>
  </si>
  <si>
    <t>LS ASSESSORIA MEDICA E CONSULTORIA LTDA</t>
  </si>
  <si>
    <t>1/1Compra de serviço Série:SN / NFS-e:1331</t>
  </si>
  <si>
    <t>ORTOCLINICA CARIRI LTDA - ME</t>
  </si>
  <si>
    <t>1/1Compra de serviço Série:SN / NFS-e:265</t>
  </si>
  <si>
    <t>PEDIATRICE SERV MEDICOS E REAB FISISCA LTDA - ME</t>
  </si>
  <si>
    <t>1/1Compra de serviço Série:SN / NFS-e:63</t>
  </si>
  <si>
    <t>S &amp; R SAUDE SERVICOS MEDICOS LTDA</t>
  </si>
  <si>
    <t>1/1Compra de serviço Série:SN / NFS-e:3346</t>
  </si>
  <si>
    <t>FORTAL MEDIC ASSISTENCIA MEDICA E CONSULTORIA S S</t>
  </si>
  <si>
    <t>1/1Compra de serviço Série:SN / NFS-e:109</t>
  </si>
  <si>
    <t>GOMES &amp; SANTANA LTDA</t>
  </si>
  <si>
    <t>1/1Compra de serviço Série:SN / NFS-e:135</t>
  </si>
  <si>
    <t>COUTO BEM SERVICOS MEDICOS LTDA - ME</t>
  </si>
  <si>
    <t>1/1Compra de serviço Série:SN / NFS-e:851</t>
  </si>
  <si>
    <t>Tar DOC/TED Eletrônico - Cobrança referente 25/10/2021</t>
  </si>
  <si>
    <t>1/1Compra de serviço Série:SN / NFS-e:959</t>
  </si>
  <si>
    <t>MICHAEL JOHN MOREIRA SIQUEIRA SERVIÇOS TÉCNICOS ME</t>
  </si>
  <si>
    <t>26/10/2021</t>
  </si>
  <si>
    <t>FALTA CERTIDÃO FGTS E RELATÓRIO</t>
  </si>
  <si>
    <t>1/1Compra de serviço Série:SN / NFS-e:674</t>
  </si>
  <si>
    <t>1/1Compra de serviço Série:SN / NFS-e:343</t>
  </si>
  <si>
    <t>LIRIO - SERVIÇOS MÉDICOS LTDA</t>
  </si>
  <si>
    <t>NOTA FISCAL REF AO MÊS DE AGOSTO 327 FOI PAGO INTEGRAL , EFETUAMOS DESCONTO NA NOTA DE SETEMBRO NO VALOR DE R$ 639,77</t>
  </si>
  <si>
    <t>1/1Compra de serviço Série:SN / NFS-e:83</t>
  </si>
  <si>
    <t>CLINICA MEDICA DE DIAGNOSTICO E IMAGEM I LTDA</t>
  </si>
  <si>
    <t>1/1Compra de serviço Série:SN / NFS-e:84</t>
  </si>
  <si>
    <t>1/1Compra de serviço Série:SN / NFS-e:244</t>
  </si>
  <si>
    <t>INTER CLINIC SERVIÇOS DE SAÚDE LTDA ME</t>
  </si>
  <si>
    <t>NF 10.746</t>
  </si>
  <si>
    <t>1/1Compra de serviço Série:SN / NFS-e:438</t>
  </si>
  <si>
    <t>CLINICA MEDICA SAMAAN ESPECIALIZADA EM ORTOPEDIA E</t>
  </si>
  <si>
    <t>Tar DOC/TED Eletrônico - Cobrança referente 26/10/2021</t>
  </si>
  <si>
    <t>NF 3.757</t>
  </si>
  <si>
    <t>BELIEVE FARMA COM. ME E MAT. H</t>
  </si>
  <si>
    <t>27/10/2021</t>
  </si>
  <si>
    <t>NF 3.756</t>
  </si>
  <si>
    <t>10/11/2021</t>
  </si>
  <si>
    <t>NF 70.929</t>
  </si>
  <si>
    <t>NF 70.936</t>
  </si>
  <si>
    <t>NF 18267</t>
  </si>
  <si>
    <t>1/1Compra de serviço Série:SN / NFS-e:48</t>
  </si>
  <si>
    <t>CLINICA LUNA SAUDE DA MULHER LTDA</t>
  </si>
  <si>
    <t>B1007 MED ASSISTENCIA E SERVICOS MEDICOS LTDA</t>
  </si>
  <si>
    <t>RAIMUNDO NONATO GOMES DA SILVA</t>
  </si>
  <si>
    <t>046.301.463-42</t>
  </si>
  <si>
    <t>ALEXSANDRO DE LIMA MATIAS</t>
  </si>
  <si>
    <t>045.313.313-46</t>
  </si>
  <si>
    <t>FATIMA JOELMA LIMA DE OLIVEIRA</t>
  </si>
  <si>
    <t>023.660.663-84</t>
  </si>
  <si>
    <t xml:space="preserve"> 25.035.280/0001-02</t>
  </si>
  <si>
    <t>32.296.007/0001-99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</si>
  <si>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</si>
  <si>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</si>
  <si>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</si>
  <si>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</si>
  <si>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</si>
  <si>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</si>
  <si>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</si>
  <si>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</si>
  <si>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</si>
  <si>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</si>
  <si>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</si>
  <si>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</si>
  <si>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</si>
  <si>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</si>
  <si>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</si>
  <si>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</si>
  <si>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</si>
  <si>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</si>
  <si>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</si>
  <si>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</si>
  <si>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</si>
  <si>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</si>
  <si>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</si>
  <si>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</si>
  <si>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</si>
  <si>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</si>
  <si>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</si>
  <si>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</si>
  <si>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41.859.822/0001-00</t>
  </si>
  <si>
    <t>23.729.769/0001-40</t>
  </si>
  <si>
    <t>34.279.248/0001-55</t>
  </si>
  <si>
    <t>35.702.396/0001-01</t>
  </si>
  <si>
    <t>25.208.022/0001-72</t>
  </si>
  <si>
    <t>29.127.117/0001-12</t>
  </si>
  <si>
    <t>21.948.495/0001-55</t>
  </si>
  <si>
    <t>26.236.658/0001-90</t>
  </si>
  <si>
    <t>26.102.304/0001-53</t>
  </si>
  <si>
    <t>STAFF MED - SERVICOS MEDICOS LTDA - ME</t>
  </si>
  <si>
    <t>22.319.434/0001-91</t>
  </si>
  <si>
    <t>27.389.713/0001-45</t>
  </si>
  <si>
    <t>28.960.273/0001-05</t>
  </si>
  <si>
    <t>ANDRE AMORIM CALLOU</t>
  </si>
  <si>
    <t>37.092.768/0001-42</t>
  </si>
  <si>
    <t>37.228.007/0001-75</t>
  </si>
  <si>
    <t>25.109.328/0001-71</t>
  </si>
  <si>
    <t>29.780.464/0001-40</t>
  </si>
  <si>
    <t>21.815.044/0001-40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</si>
  <si>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</si>
  <si>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</si>
  <si>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</si>
  <si>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</si>
  <si>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</si>
  <si>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</si>
  <si>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</si>
  <si>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29.315.856/0001-38</t>
  </si>
  <si>
    <t>32.301.379/0001-66</t>
  </si>
  <si>
    <t xml:space="preserve">S &amp; R SAUDE SERVICOS MEDICOS LTDA </t>
  </si>
  <si>
    <t>35.478.871/0001-08</t>
  </si>
  <si>
    <t>30.534.756/0001-81</t>
  </si>
  <si>
    <t xml:space="preserve">GOMES &amp; SANTANA LTDA </t>
  </si>
  <si>
    <t>29.720.910/0001-20</t>
  </si>
  <si>
    <t>22.497.410/0001-22</t>
  </si>
  <si>
    <t>29.309.175/0001-67</t>
  </si>
  <si>
    <t>CLINICA SAO GERALDO LTDA</t>
  </si>
  <si>
    <t>35.773.828/0001-67</t>
  </si>
  <si>
    <t>SJBN CARE LIFE LTDA</t>
  </si>
  <si>
    <t>40.889.758/0001-47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</si>
  <si>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</si>
  <si>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</si>
  <si>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</si>
  <si>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</si>
  <si>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</si>
  <si>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</si>
  <si>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Companhia Energética do Ceará</t>
  </si>
  <si>
    <t>02.628.917/0001-60</t>
  </si>
  <si>
    <t>COMAC COMERCIO MATERIAL CIRURGICOS LTDA</t>
  </si>
  <si>
    <t>01.313.995/0001-03</t>
  </si>
  <si>
    <t>ELAINE M G X V EIRELI MATRIZ</t>
  </si>
  <si>
    <t>17.967.374/0001-83</t>
  </si>
  <si>
    <t>JESSICA LIMA SOARES</t>
  </si>
  <si>
    <t>051.751.663-28</t>
  </si>
  <si>
    <t>40.000.626/0001-12</t>
  </si>
  <si>
    <t>OLIVIA SANTANA BARROS</t>
  </si>
  <si>
    <t>043.464.693-88</t>
  </si>
  <si>
    <t>JULIANE COUTO MARQUES</t>
  </si>
  <si>
    <t>051.831.044-25</t>
  </si>
  <si>
    <t>639.750.764-53</t>
  </si>
  <si>
    <t xml:space="preserve">18.630.064/0001-31 </t>
  </si>
  <si>
    <t>21.959.988/0001-90</t>
  </si>
  <si>
    <t>NNMED-DIST IMP E EXPORT DE MED LTDA EPP</t>
  </si>
  <si>
    <t>15.218.561/0001-39</t>
  </si>
  <si>
    <t>GERMANO COUTINHO ALVES 05527954378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</si>
  <si>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</si>
  <si>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</si>
  <si>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</si>
  <si>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</si>
  <si>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</si>
  <si>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ERON FRIOS SERVIÇOS DE MANUT E REFRIG. LTDA</t>
  </si>
  <si>
    <t>07.343.458/0001-92</t>
  </si>
  <si>
    <t>HOSPMEDICA DISTRIBUIDORA DE MEDICAMENTOS LTDA</t>
  </si>
  <si>
    <t>28.530.912/0001-94</t>
  </si>
  <si>
    <t>O.S.DISTRIBUIDORA LTDA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</si>
  <si>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</si>
  <si>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</si>
  <si>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</si>
  <si>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</si>
  <si>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</si>
  <si>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28.358.623/0001-50</t>
  </si>
  <si>
    <t>30.570.985/0001-51</t>
  </si>
  <si>
    <t>NNMED - IMPORT. E EXPORT. DE MEDICAMENTOS LTDA</t>
  </si>
  <si>
    <t>THIAGO GONDIM DE MENEZES</t>
  </si>
  <si>
    <t>962.411.953-87</t>
  </si>
  <si>
    <t>OTONIEL PEREIRA DA SILVA</t>
  </si>
  <si>
    <t>055.686.783-16</t>
  </si>
  <si>
    <t>JOSE ANACLETO SOBRINHO</t>
  </si>
  <si>
    <t>15.193.955/0001-80</t>
  </si>
  <si>
    <t>13.753.768/0001-88</t>
  </si>
  <si>
    <t>ATACADAO SETTA DE PAPEIS LTDA</t>
  </si>
  <si>
    <t>23.581.150/0001-31</t>
  </si>
  <si>
    <t>24.895.718/0001-51</t>
  </si>
  <si>
    <t>ULISSES E CORDEIRO DE SANTANA EPP</t>
  </si>
  <si>
    <t>26.754.510/0001-48</t>
  </si>
  <si>
    <t>MATERIAL GRAFICO</t>
  </si>
  <si>
    <t>Retenção - GPS 2631 - INSS</t>
  </si>
  <si>
    <t>041.219.353-14</t>
  </si>
  <si>
    <t>MÊS: 10/2021</t>
  </si>
  <si>
    <t>057.512.223-42</t>
  </si>
  <si>
    <t>011.108.403-22</t>
  </si>
  <si>
    <t>023.416.524-33</t>
  </si>
  <si>
    <t>NFS 55946</t>
  </si>
  <si>
    <t>04/07/2021</t>
  </si>
  <si>
    <t>04/06/2021</t>
  </si>
  <si>
    <t>NF 45889</t>
  </si>
  <si>
    <t>29/06/2021</t>
  </si>
  <si>
    <t>NF 46012</t>
  </si>
  <si>
    <t>30/06/2021</t>
  </si>
  <si>
    <t>NF 46016</t>
  </si>
  <si>
    <t>11/07/2021</t>
  </si>
  <si>
    <t>11/06/2021</t>
  </si>
  <si>
    <t>NF 45910</t>
  </si>
  <si>
    <t>NF 45911</t>
  </si>
  <si>
    <t>1/1Compra NFe 10165-1</t>
  </si>
  <si>
    <t>AGUARDANDO NFS</t>
  </si>
  <si>
    <t>Tar DOC/TED Eletrônico - Cobrança referente 27/10/2021</t>
  </si>
  <si>
    <t>Estorno referente ao recebimento indevido no valor de 650,00</t>
  </si>
  <si>
    <t>Outubro</t>
  </si>
  <si>
    <t>03.45</t>
  </si>
  <si>
    <t>Receita Financeiro</t>
  </si>
  <si>
    <t>Empréstimo</t>
  </si>
  <si>
    <t>NF 55822</t>
  </si>
  <si>
    <t>AGÊNCIA: 1523-7</t>
  </si>
  <si>
    <t>CONTA CORRENTE: 51507-8</t>
  </si>
  <si>
    <t xml:space="preserve">   OS RESPONSÁVEL: INSTITUTO DIVA ALVES DO BRASIL - IDAB</t>
  </si>
  <si>
    <t>UNIDADE: HOSPITAL SÃO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</si>
</sst>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b/>
      <sz val="11"/>
      <color rgb="FF222222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0" xfId="4489" applyFont="1" applyAlignment="1">
      <alignment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6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6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9" fillId="79" borderId="69" xfId="0" applyNumberFormat="1" applyFont="1" applyFill="1" applyBorder="1" applyAlignment="1">
      <alignment vertical="center" wrapText="1"/>
    </xf>
    <xf numFmtId="4" fontId="109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11" fillId="0" borderId="0" xfId="0" applyNumberFormat="1" applyFont="1"/>
    <xf numFmtId="4" fontId="112" fillId="0" borderId="0" xfId="0" applyNumberFormat="1" applyFont="1"/>
    <xf numFmtId="0" fontId="113" fillId="0" borderId="0" xfId="0" applyFont="1"/>
    <xf numFmtId="0" fontId="0" fillId="0" borderId="0" xfId="0" applyFill="1"/>
    <xf numFmtId="4" fontId="114" fillId="0" borderId="0" xfId="0" applyNumberFormat="1" applyFont="1"/>
    <xf numFmtId="4" fontId="115" fillId="0" borderId="0" xfId="0" applyNumberFormat="1" applyFont="1"/>
    <xf numFmtId="0" fontId="0" fillId="0" borderId="74" xfId="0" applyFill="1" applyBorder="1"/>
    <xf numFmtId="4" fontId="106" fillId="0" borderId="69" xfId="0" applyNumberFormat="1" applyFont="1" applyFill="1" applyBorder="1" applyAlignment="1">
      <alignment vertical="center" wrapText="1"/>
    </xf>
    <xf numFmtId="4" fontId="106" fillId="0" borderId="72" xfId="0" applyNumberFormat="1" applyFont="1" applyFill="1" applyBorder="1" applyAlignment="1">
      <alignment vertical="center" wrapText="1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</xdr:colOff>
      <xdr:row>2</xdr:row>
      <xdr:rowOff>93345</xdr:rowOff>
    </xdr:from>
    <xdr:to>
      <xdr:col>2</xdr:col>
      <xdr:colOff>1744423</xdr:colOff>
      <xdr:row>3</xdr:row>
      <xdr:rowOff>268393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385" y="360045"/>
          <a:ext cx="168155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ABA458-0226-42BF-A7E2-218FE59D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6C5770-CABA-4922-8590-E5905B36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6" sqref="C6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4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 ht="106.2" customHeigh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4" ht="15.6">
      <c r="A4" s="178"/>
      <c r="B4" s="178"/>
      <c r="C4" s="179" t="s">
        <v>223</v>
      </c>
      <c r="D4" s="179"/>
      <c r="E4" s="179"/>
      <c r="F4" s="179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</row>
    <row r="5" spans="1:24" ht="15.6">
      <c r="A5" s="178"/>
      <c r="B5" s="178"/>
      <c r="C5" s="179" t="s">
        <v>1750</v>
      </c>
      <c r="D5" s="179"/>
      <c r="E5" s="179"/>
      <c r="F5" s="179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5.6">
      <c r="A6" s="178"/>
      <c r="B6" s="178"/>
      <c r="C6" s="179" t="s">
        <v>1722</v>
      </c>
      <c r="D6" s="180"/>
      <c r="E6" s="179"/>
      <c r="F6" s="179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4" ht="15.6">
      <c r="A7" s="178"/>
      <c r="B7" s="178"/>
      <c r="C7" s="181"/>
      <c r="D7" s="181"/>
      <c r="E7" s="181"/>
      <c r="F7" s="181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</row>
    <row r="8" spans="1:24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</row>
    <row r="9" spans="1:24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</row>
    <row r="10" spans="1:24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</row>
    <row r="11" spans="1:24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  <row r="12" spans="1:24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</row>
    <row r="13" spans="1:24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</row>
    <row r="14" spans="1:24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spans="1:24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</row>
    <row r="16" spans="1:24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spans="1:24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spans="1:24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spans="1:24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</row>
    <row r="20" spans="1:24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</row>
    <row r="21" spans="1:24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</row>
    <row r="22" spans="1:24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</row>
    <row r="23" spans="1:24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spans="1:24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spans="1:24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4"/>
  <sheetViews>
    <sheetView tabSelected="1" topLeftCell="H7" workbookViewId="0">
      <selection activeCell="L191" sqref="L191"/>
    </sheetView>
  </sheetViews>
  <sheetFormatPr defaultColWidth="9.109375" defaultRowHeight="13.95" customHeight="1"/>
  <cols>
    <col min="1" max="1" width="5.33203125" style="2" hidden="1" customWidth="1"/>
    <col min="2" max="2" width="21.6640625" style="2" customWidth="1"/>
    <col min="3" max="3" width="24.33203125" style="2" customWidth="1"/>
    <col min="4" max="4" width="19.88671875" style="2" customWidth="1"/>
    <col min="5" max="5" width="23.44140625" style="6" bestFit="1" customWidth="1"/>
    <col min="6" max="6" width="26.44140625" style="2" customWidth="1"/>
    <col min="7" max="7" width="39.44140625" style="8" customWidth="1"/>
    <col min="8" max="8" width="55" style="8" customWidth="1"/>
    <col min="9" max="9" width="28.109375" style="8" customWidth="1"/>
    <col min="10" max="10" width="60.109375" style="8" customWidth="1"/>
    <col min="11" max="11" width="19.88671875" style="2" bestFit="1" customWidth="1"/>
    <col min="12" max="12" width="23.44140625" style="2" bestFit="1" customWidth="1"/>
    <col min="13" max="13" width="22.33203125" style="6" customWidth="1"/>
    <col min="14" max="14" width="39" style="2" customWidth="1"/>
    <col min="15" max="15" width="25.33203125" style="2" customWidth="1"/>
    <col min="16" max="24" width="9.109375" style="2"/>
    <col min="25" max="25" width="8.88671875" style="2" customWidth="1"/>
    <col min="26" max="26" width="29.5546875" style="4" customWidth="1"/>
    <col min="27" max="16384" width="9.109375" style="2"/>
  </cols>
  <sheetData>
    <row r="1" spans="2:26" s="3" customFormat="1" ht="13.95" customHeight="1">
      <c r="D1" s="187" t="str">
        <f>INICIO!C4</f>
        <v>OS: INSTITUTO DIVA ALVES DO BRASIL - IDAB</v>
      </c>
      <c r="E1" s="9"/>
      <c r="F1" s="183"/>
      <c r="G1" s="184"/>
      <c r="H1" s="13"/>
      <c r="I1" s="13"/>
      <c r="J1" s="13"/>
      <c r="K1" s="4" t="s">
        <v>4</v>
      </c>
      <c r="L1" s="5">
        <v>25252.38</v>
      </c>
      <c r="M1" s="10"/>
      <c r="Z1" s="4"/>
    </row>
    <row r="2" spans="2:26" s="3" customFormat="1" ht="13.95" customHeight="1">
      <c r="D2" s="187">
        <f>INICIO!D5</f>
        <v>0</v>
      </c>
      <c r="E2" s="9"/>
      <c r="F2" s="185"/>
      <c r="G2" s="186"/>
      <c r="H2" s="13"/>
      <c r="I2" s="13"/>
      <c r="J2" s="13"/>
      <c r="K2" s="4" t="s">
        <v>5</v>
      </c>
      <c r="L2" s="5">
        <v>137915.85</v>
      </c>
      <c r="M2" s="10"/>
      <c r="Z2" s="4"/>
    </row>
    <row r="3" spans="2:26" s="3" customFormat="1" ht="13.95" customHeight="1">
      <c r="C3" s="10"/>
      <c r="D3" s="188" t="str">
        <f>INICIO!C6</f>
        <v>MÊS: 10/2021</v>
      </c>
      <c r="E3" s="10"/>
      <c r="F3" s="10"/>
      <c r="G3" s="13"/>
      <c r="H3" s="13"/>
      <c r="I3" s="13"/>
      <c r="J3" s="13"/>
      <c r="K3" s="10"/>
      <c r="L3" s="11" t="s">
        <v>16</v>
      </c>
      <c r="M3" s="12">
        <v>0</v>
      </c>
      <c r="Z3" s="4"/>
    </row>
    <row r="4" spans="2:26" s="15" customFormat="1" ht="13.95" customHeight="1">
      <c r="B4" s="14" t="s">
        <v>9</v>
      </c>
      <c r="C4" s="14" t="s">
        <v>10</v>
      </c>
      <c r="D4" s="14" t="s">
        <v>11</v>
      </c>
      <c r="E4" s="14" t="s">
        <v>12</v>
      </c>
      <c r="F4" s="14" t="s">
        <v>3</v>
      </c>
      <c r="G4" s="14" t="s">
        <v>1311</v>
      </c>
      <c r="H4" s="14" t="s">
        <v>1312</v>
      </c>
      <c r="I4" s="14" t="s">
        <v>7</v>
      </c>
      <c r="J4" s="14" t="s">
        <v>13</v>
      </c>
      <c r="K4" s="14" t="s">
        <v>14</v>
      </c>
      <c r="L4" s="14" t="s">
        <v>15</v>
      </c>
      <c r="M4" s="14" t="s">
        <v>6</v>
      </c>
      <c r="N4" s="14" t="s">
        <v>1</v>
      </c>
      <c r="O4" s="14" t="s">
        <v>0</v>
      </c>
      <c r="Z4" s="325"/>
    </row>
    <row r="5" spans="2:26" s="311" customFormat="1" ht="13.95" customHeight="1">
      <c r="B5" s="312">
        <v>100104</v>
      </c>
      <c r="C5" s="313" t="s">
        <v>1313</v>
      </c>
      <c r="D5" s="314" t="str">
        <f>CAZUL!D2</f>
        <v>N° do Pedido: 3793756</v>
      </c>
      <c r="E5" s="315" t="str">
        <f>CAZUL!N2</f>
        <v>01/10/2021</v>
      </c>
      <c r="F5" s="316">
        <f>INICIO!D$5</f>
        <v>0</v>
      </c>
      <c r="G5" s="317" t="str">
        <f>VLOOKUP(H5,FORNECEDOR!$A$1:$B$897,2,FALSE)</f>
        <v>07.341.423/0001-14</v>
      </c>
      <c r="H5" s="318" t="str">
        <f>CAZUL!E2</f>
        <v>TRANSPORTE DE PASSAGEIROS DO ESTADO DE CEARÁ</v>
      </c>
      <c r="I5" s="319" t="str">
        <f>VLOOKUP(Z5,DESPESAS!A$1:D$2035,2,FALSE)</f>
        <v>03.42</v>
      </c>
      <c r="J5" s="319" t="str">
        <f>VLOOKUP(Z5,DESPESAS!A$1:D$2035,3,FALSE)</f>
        <v>Vale-Transporte</v>
      </c>
      <c r="K5" s="320">
        <f>CAZUL!F2</f>
        <v>0</v>
      </c>
      <c r="L5" s="321">
        <f>CAZUL!G2</f>
        <v>156</v>
      </c>
      <c r="M5" s="320">
        <f>CAZUL!H2</f>
        <v>139692.17000000001</v>
      </c>
      <c r="N5" s="322" t="s">
        <v>1314</v>
      </c>
      <c r="O5" s="323"/>
      <c r="Z5" s="324" t="str">
        <f>CAZUL!C2</f>
        <v>Vale-Transporte</v>
      </c>
    </row>
    <row r="6" spans="2:26" ht="13.95" customHeight="1">
      <c r="B6" s="312">
        <v>100102</v>
      </c>
      <c r="C6" s="313" t="s">
        <v>1313</v>
      </c>
      <c r="D6" s="314" t="str">
        <f>CAZUL!D3</f>
        <v>NF 418473</v>
      </c>
      <c r="E6" s="315" t="str">
        <f>CAZUL!N3</f>
        <v>01/10/2021</v>
      </c>
      <c r="F6" s="316">
        <f>INICIO!D$5</f>
        <v>0</v>
      </c>
      <c r="G6" s="317" t="str">
        <f>VLOOKUP(H6,FORNECEDOR!$A$1:$B$897,2,FALSE)</f>
        <v>02.626.340/0001-58</v>
      </c>
      <c r="H6" s="318" t="str">
        <f>CAZUL!E3</f>
        <v>ART MÉDICA COM E REP E PROD HOSP</v>
      </c>
      <c r="I6" s="319" t="str">
        <f>VLOOKUP(Z6,DESPESAS!A$1:D$2035,2,FALSE)</f>
        <v>02.01</v>
      </c>
      <c r="J6" s="319" t="str">
        <f>VLOOKUP(Z6,DESPESAS!A$1:D$2035,3,FALSE)</f>
        <v>MEDICAMENTOS</v>
      </c>
      <c r="K6" s="320">
        <f>CAZUL!F3</f>
        <v>0</v>
      </c>
      <c r="L6" s="321">
        <f>CAZUL!G3</f>
        <v>1746.4</v>
      </c>
      <c r="M6" s="320">
        <f>CAZUL!H3</f>
        <v>137945.77000000002</v>
      </c>
      <c r="N6" s="322" t="s">
        <v>1314</v>
      </c>
      <c r="O6" s="323"/>
      <c r="Z6" s="324" t="str">
        <f>CAZUL!C3</f>
        <v>MEDICAMENTOS</v>
      </c>
    </row>
    <row r="7" spans="2:26" ht="13.95" customHeight="1">
      <c r="B7" s="314">
        <v>100102</v>
      </c>
      <c r="C7" s="313" t="s">
        <v>1313</v>
      </c>
      <c r="D7" s="314" t="str">
        <f>CAZUL!D4</f>
        <v>NF 416336</v>
      </c>
      <c r="E7" s="315" t="str">
        <f>CAZUL!N4</f>
        <v>01/10/2021</v>
      </c>
      <c r="F7" s="316">
        <f>INICIO!D$5</f>
        <v>0</v>
      </c>
      <c r="G7" s="317" t="str">
        <f>VLOOKUP(H7,FORNECEDOR!$A$1:$B$897,2,FALSE)</f>
        <v>02.626.340/0001-58</v>
      </c>
      <c r="H7" s="318" t="str">
        <f>CAZUL!E4</f>
        <v>ART MÉDICA COM E REP E PROD HOSP</v>
      </c>
      <c r="I7" s="319" t="str">
        <f>VLOOKUP(Z7,DESPESAS!A$1:D$2035,2,FALSE)</f>
        <v>02.01</v>
      </c>
      <c r="J7" s="319" t="str">
        <f>VLOOKUP(Z7,DESPESAS!A$1:D$2035,3,FALSE)</f>
        <v>MEDICAMENTOS</v>
      </c>
      <c r="K7" s="320">
        <f>CAZUL!F4</f>
        <v>0</v>
      </c>
      <c r="L7" s="321">
        <f>CAZUL!G4</f>
        <v>1526.4</v>
      </c>
      <c r="M7" s="320">
        <f>CAZUL!H4</f>
        <v>136419.37000000002</v>
      </c>
      <c r="N7" s="322" t="s">
        <v>1314</v>
      </c>
      <c r="O7" s="323"/>
      <c r="Z7" s="324" t="str">
        <f>CAZUL!C4</f>
        <v>MEDICAMENTOS</v>
      </c>
    </row>
    <row r="8" spans="2:26" ht="13.95" customHeight="1">
      <c r="B8" s="312">
        <v>100102</v>
      </c>
      <c r="C8" s="313" t="s">
        <v>1313</v>
      </c>
      <c r="D8" s="314" t="str">
        <f>CAZUL!D5</f>
        <v>NF 414916</v>
      </c>
      <c r="E8" s="315" t="str">
        <f>CAZUL!N5</f>
        <v>01/10/2021</v>
      </c>
      <c r="F8" s="316">
        <f>INICIO!D$5</f>
        <v>0</v>
      </c>
      <c r="G8" s="317" t="str">
        <f>VLOOKUP(H8,FORNECEDOR!$A$1:$B$897,2,FALSE)</f>
        <v>02.626.340/0001-58</v>
      </c>
      <c r="H8" s="318" t="str">
        <f>CAZUL!E5</f>
        <v>ART MÉDICA COM E REP E PROD HOSP</v>
      </c>
      <c r="I8" s="319" t="str">
        <f>VLOOKUP(Z8,DESPESAS!A$1:D$2035,2,FALSE)</f>
        <v>02.02</v>
      </c>
      <c r="J8" s="319" t="str">
        <f>VLOOKUP(Z8,DESPESAS!A$1:D$2035,3,FALSE)</f>
        <v>MATERIAIS DE CONSUMO</v>
      </c>
      <c r="K8" s="320">
        <f>CAZUL!F5</f>
        <v>0</v>
      </c>
      <c r="L8" s="321">
        <f>CAZUL!G5</f>
        <v>704.1</v>
      </c>
      <c r="M8" s="320">
        <f>CAZUL!H5</f>
        <v>135715.27000000002</v>
      </c>
      <c r="N8" s="322" t="s">
        <v>1314</v>
      </c>
      <c r="O8" s="323"/>
      <c r="Z8" s="324" t="str">
        <f>CAZUL!C5</f>
        <v>MATERIAL HOSPITALAR</v>
      </c>
    </row>
    <row r="9" spans="2:26" ht="13.95" customHeight="1">
      <c r="B9" s="312">
        <v>551598000029745</v>
      </c>
      <c r="C9" s="313" t="s">
        <v>1313</v>
      </c>
      <c r="D9" s="314" t="str">
        <f>CAZUL!D6</f>
        <v>NF 36016</v>
      </c>
      <c r="E9" s="315" t="str">
        <f>CAZUL!N6</f>
        <v>01/10/2021</v>
      </c>
      <c r="F9" s="316">
        <f>INICIO!D$5</f>
        <v>0</v>
      </c>
      <c r="G9" s="317" t="str">
        <f>VLOOKUP(H9,FORNECEDOR!$A$1:$B$897,2,FALSE)</f>
        <v>13.753.768/0001-88</v>
      </c>
      <c r="H9" s="318" t="str">
        <f>CAZUL!E6</f>
        <v>JA COMERCIO DE DESCARTAVEIS LTDA EPP</v>
      </c>
      <c r="I9" s="319" t="str">
        <f>VLOOKUP(Z9,DESPESAS!A$1:D$2035,2,FALSE)</f>
        <v>02.06</v>
      </c>
      <c r="J9" s="319" t="str">
        <f>VLOOKUP(Z9,DESPESAS!A$1:D$2035,3,FALSE)</f>
        <v>MATERIAIS DE LIMPEZA</v>
      </c>
      <c r="K9" s="320">
        <f>CAZUL!F6</f>
        <v>0</v>
      </c>
      <c r="L9" s="321">
        <f>CAZUL!G6</f>
        <v>638.9</v>
      </c>
      <c r="M9" s="320">
        <f>CAZUL!H6</f>
        <v>0</v>
      </c>
      <c r="N9" s="322" t="s">
        <v>1314</v>
      </c>
      <c r="O9" s="323"/>
      <c r="Z9" s="324" t="str">
        <f>CAZUL!C6</f>
        <v>Materiais de Limpeza e de Higiene</v>
      </c>
    </row>
    <row r="10" spans="2:26" ht="13.95" customHeight="1">
      <c r="B10" s="312">
        <v>551598000007290</v>
      </c>
      <c r="C10" s="313" t="s">
        <v>1313</v>
      </c>
      <c r="D10" s="314" t="str">
        <f>CAZUL!D7</f>
        <v>NF 44852</v>
      </c>
      <c r="E10" s="315" t="str">
        <f>CAZUL!N7</f>
        <v>01/10/2021</v>
      </c>
      <c r="F10" s="316">
        <f>INICIO!D$5</f>
        <v>0</v>
      </c>
      <c r="G10" s="317" t="str">
        <f>VLOOKUP(H10,FORNECEDOR!$A$1:$B$897,2,FALSE)</f>
        <v>04.288.424/0001-54</v>
      </c>
      <c r="H10" s="318" t="str">
        <f>CAZUL!E7</f>
        <v>KAIROZ COMERCIO E REPRESENTACAO LTDA</v>
      </c>
      <c r="I10" s="319" t="str">
        <f>VLOOKUP(Z10,DESPESAS!A$1:D$2035,2,FALSE)</f>
        <v>02.06</v>
      </c>
      <c r="J10" s="319" t="str">
        <f>VLOOKUP(Z10,DESPESAS!A$1:D$2035,3,FALSE)</f>
        <v>MATERIAIS DE LIMPEZA</v>
      </c>
      <c r="K10" s="320">
        <f>CAZUL!F7</f>
        <v>0</v>
      </c>
      <c r="L10" s="321">
        <f>CAZUL!G7</f>
        <v>76</v>
      </c>
      <c r="M10" s="320">
        <f>CAZUL!H7</f>
        <v>0</v>
      </c>
      <c r="N10" s="322" t="s">
        <v>1314</v>
      </c>
      <c r="O10" s="323"/>
      <c r="Z10" s="324" t="str">
        <f>CAZUL!C7</f>
        <v>Materiais de Limpeza e de Higiene</v>
      </c>
    </row>
    <row r="11" spans="2:26" ht="13.95" customHeight="1">
      <c r="B11" s="312">
        <v>100103</v>
      </c>
      <c r="C11" s="313" t="s">
        <v>1313</v>
      </c>
      <c r="D11" s="314" t="str">
        <f>CAZUL!D8</f>
        <v>NF 12207</v>
      </c>
      <c r="E11" s="315" t="str">
        <f>CAZUL!N8</f>
        <v>01/10/2021</v>
      </c>
      <c r="F11" s="316">
        <f>INICIO!D$5</f>
        <v>0</v>
      </c>
      <c r="G11" s="317" t="str">
        <f>VLOOKUP(H11,FORNECEDOR!$A$1:$B$897,2,FALSE)</f>
        <v>28.358.623/0001-50</v>
      </c>
      <c r="H11" s="318" t="str">
        <f>CAZUL!E8</f>
        <v>PEDRO VICTOR F SILVA</v>
      </c>
      <c r="I11" s="319" t="str">
        <f>VLOOKUP(Z11,DESPESAS!A$1:D$2035,2,FALSE)</f>
        <v>02.06</v>
      </c>
      <c r="J11" s="319" t="str">
        <f>VLOOKUP(Z11,DESPESAS!A$1:D$2035,3,FALSE)</f>
        <v>MATERIAIS DE LIMPEZA</v>
      </c>
      <c r="K11" s="320">
        <f>CAZUL!F8</f>
        <v>0</v>
      </c>
      <c r="L11" s="321">
        <f>CAZUL!G8</f>
        <v>713.86</v>
      </c>
      <c r="M11" s="320">
        <f>CAZUL!H8</f>
        <v>134286.51000000004</v>
      </c>
      <c r="N11" s="322" t="s">
        <v>1314</v>
      </c>
      <c r="O11" s="323"/>
      <c r="Z11" s="324" t="str">
        <f>CAZUL!C8</f>
        <v>Materiais de Limpeza e de Higiene</v>
      </c>
    </row>
    <row r="12" spans="2:26" ht="13.95" customHeight="1">
      <c r="B12" s="312">
        <v>550094000019740</v>
      </c>
      <c r="C12" s="313" t="s">
        <v>1313</v>
      </c>
      <c r="D12" s="314" t="str">
        <f>CAZUL!D9</f>
        <v>NF 70.093</v>
      </c>
      <c r="E12" s="315" t="str">
        <f>CAZUL!N9</f>
        <v>01/10/2021</v>
      </c>
      <c r="F12" s="316">
        <f>INICIO!D$5</f>
        <v>0</v>
      </c>
      <c r="G12" s="317" t="str">
        <f>VLOOKUP(H12,FORNECEDOR!$A$1:$B$897,2,FALSE)</f>
        <v>41.389.750/0001-84</v>
      </c>
      <c r="H12" s="318" t="str">
        <f>CAZUL!E9</f>
        <v>REDFARMA - J LAERCIO SOUZA VASCONCELOS</v>
      </c>
      <c r="I12" s="319" t="str">
        <f>VLOOKUP(Z12,DESPESAS!A$1:D$2035,2,FALSE)</f>
        <v>02.02</v>
      </c>
      <c r="J12" s="319" t="str">
        <f>VLOOKUP(Z12,DESPESAS!A$1:D$2035,3,FALSE)</f>
        <v>MATERIAIS DE CONSUMO</v>
      </c>
      <c r="K12" s="320">
        <f>CAZUL!F9</f>
        <v>0</v>
      </c>
      <c r="L12" s="321">
        <f>CAZUL!G9</f>
        <v>1149.5999999999999</v>
      </c>
      <c r="M12" s="320">
        <f>CAZUL!H9</f>
        <v>133136.91000000003</v>
      </c>
      <c r="N12" s="322" t="s">
        <v>1314</v>
      </c>
      <c r="O12" s="323"/>
      <c r="Z12" s="324" t="str">
        <f>CAZUL!C9</f>
        <v>MATERIAL HOSPITALAR</v>
      </c>
    </row>
    <row r="13" spans="2:26" ht="13.95" customHeight="1">
      <c r="B13" s="312">
        <v>100101</v>
      </c>
      <c r="C13" s="313" t="s">
        <v>1313</v>
      </c>
      <c r="D13" s="314" t="str">
        <f>CAZUL!D10</f>
        <v>Entrada - Acordo</v>
      </c>
      <c r="E13" s="315" t="str">
        <f>CAZUL!N10</f>
        <v>01/10/2021</v>
      </c>
      <c r="F13" s="316">
        <f>INICIO!D$5</f>
        <v>0</v>
      </c>
      <c r="G13" s="317" t="str">
        <f>VLOOKUP(H13,FORNECEDOR!$A$1:$B$897,2,FALSE)</f>
        <v>60.619.202/0034-06</v>
      </c>
      <c r="H13" s="318" t="str">
        <f>CAZUL!E10</f>
        <v>MESSER</v>
      </c>
      <c r="I13" s="319" t="str">
        <f>VLOOKUP(Z13,DESPESAS!A$1:D$2035,2,FALSE)</f>
        <v>03.16</v>
      </c>
      <c r="J13" s="319" t="str">
        <f>VLOOKUP(Z13,DESPESAS!A$1:D$2035,3,FALSE)</f>
        <v>GASES MEDICINAIS</v>
      </c>
      <c r="K13" s="320">
        <f>CAZUL!F10</f>
        <v>0</v>
      </c>
      <c r="L13" s="321">
        <f>CAZUL!G10</f>
        <v>22800</v>
      </c>
      <c r="M13" s="320">
        <f>CAZUL!H10</f>
        <v>110336.91000000003</v>
      </c>
      <c r="N13" s="322" t="s">
        <v>1314</v>
      </c>
      <c r="O13" s="323"/>
      <c r="Z13" s="324" t="str">
        <f>CAZUL!C10</f>
        <v>Gases Mediciais</v>
      </c>
    </row>
    <row r="14" spans="2:26" ht="13.95" customHeight="1">
      <c r="B14" s="312">
        <v>100401</v>
      </c>
      <c r="C14" s="313" t="s">
        <v>1313</v>
      </c>
      <c r="D14" s="314" t="str">
        <f>CAZUL!D11</f>
        <v>NF 12219</v>
      </c>
      <c r="E14" s="315" t="str">
        <f>CAZUL!N11</f>
        <v>04/10/2021</v>
      </c>
      <c r="F14" s="316">
        <f>INICIO!D$5</f>
        <v>0</v>
      </c>
      <c r="G14" s="317" t="str">
        <f>VLOOKUP(H14,FORNECEDOR!$A$1:$B$897,2,FALSE)</f>
        <v>28.358.623/0001-50</v>
      </c>
      <c r="H14" s="318" t="str">
        <f>CAZUL!E11</f>
        <v>PEDRO VICTOR F SILVA</v>
      </c>
      <c r="I14" s="319" t="str">
        <f>VLOOKUP(Z14,DESPESAS!A$1:D$2035,2,FALSE)</f>
        <v>02.06</v>
      </c>
      <c r="J14" s="319" t="str">
        <f>VLOOKUP(Z14,DESPESAS!A$1:D$2035,3,FALSE)</f>
        <v>MATERIAIS DE LIMPEZA</v>
      </c>
      <c r="K14" s="320">
        <f>CAZUL!F11</f>
        <v>0</v>
      </c>
      <c r="L14" s="321">
        <f>CAZUL!G11</f>
        <v>76</v>
      </c>
      <c r="M14" s="320">
        <f>CAZUL!H11</f>
        <v>0</v>
      </c>
      <c r="N14" s="322" t="s">
        <v>1314</v>
      </c>
      <c r="O14" s="323"/>
      <c r="Z14" s="324" t="str">
        <f>CAZUL!C11</f>
        <v>Materiais de Limpeza e de Higiene</v>
      </c>
    </row>
    <row r="15" spans="2:26" ht="13.95" customHeight="1">
      <c r="B15" s="312">
        <v>892771100039618</v>
      </c>
      <c r="C15" s="313" t="s">
        <v>1313</v>
      </c>
      <c r="D15" s="314" t="str">
        <f>CAZUL!D12</f>
        <v>TARIFA BANCÁRIA</v>
      </c>
      <c r="E15" s="315" t="str">
        <f>CAZUL!N12</f>
        <v>04/10/2021</v>
      </c>
      <c r="F15" s="316">
        <f>INICIO!D$5</f>
        <v>0</v>
      </c>
      <c r="G15" s="317" t="str">
        <f>VLOOKUP(H15,FORNECEDOR!$A$1:$B$897,2,FALSE)</f>
        <v>00.000.000/1409-53</v>
      </c>
      <c r="H15" s="318" t="str">
        <f>CAZUL!E12</f>
        <v>BANCO DO BRASIL</v>
      </c>
      <c r="I15" s="319" t="str">
        <f>VLOOKUP(Z15,DESPESAS!A$1:D$2035,2,FALSE)</f>
        <v>04.07</v>
      </c>
      <c r="J15" s="319" t="str">
        <f>VLOOKUP(Z15,DESPESAS!A$1:D$2035,3,FALSE)</f>
        <v>TARIFAS BANCÁRIAS</v>
      </c>
      <c r="K15" s="320">
        <f>CAZUL!F12</f>
        <v>0</v>
      </c>
      <c r="L15" s="321">
        <f>CAZUL!G12</f>
        <v>10.45</v>
      </c>
      <c r="M15" s="320">
        <f>CAZUL!H12</f>
        <v>110250.46000000004</v>
      </c>
      <c r="N15" s="322" t="s">
        <v>1314</v>
      </c>
      <c r="O15" s="323"/>
      <c r="Z15" s="324" t="str">
        <f>CAZUL!C12</f>
        <v>TARIFAS BANCÁRIAS</v>
      </c>
    </row>
    <row r="16" spans="2:26" ht="13.95" customHeight="1">
      <c r="B16" s="312">
        <v>551369000045951</v>
      </c>
      <c r="C16" s="313" t="s">
        <v>1313</v>
      </c>
      <c r="D16" s="314" t="str">
        <f>CAZUL!D13</f>
        <v>Receb. NF 54379</v>
      </c>
      <c r="E16" s="315" t="str">
        <f>CAZUL!N13</f>
        <v>05/10/2021</v>
      </c>
      <c r="F16" s="316">
        <f>INICIO!D$5</f>
        <v>0</v>
      </c>
      <c r="G16" s="317" t="str">
        <f>VLOOKUP(H16,FORNECEDOR!$A$1:$B$897,2,FALSE)</f>
        <v>08.077.211/0001-34</v>
      </c>
      <c r="H16" s="318" t="str">
        <f>CAZUL!E13</f>
        <v>T S COMERCIAL DE MED E REPRESENTAÇÕES LTDA</v>
      </c>
      <c r="I16" s="319" t="str">
        <f>VLOOKUP(Z16,DESPESAS!A$1:D$2035,2,FALSE)</f>
        <v>03.32</v>
      </c>
      <c r="J16" s="319" t="str">
        <f>VLOOKUP(Z16,DESPESAS!A$1:D$2035,3,FALSE)</f>
        <v>DEVOLUÇÃO</v>
      </c>
      <c r="K16" s="320">
        <f>CAZUL!F13</f>
        <v>212</v>
      </c>
      <c r="L16" s="321">
        <f>CAZUL!G13</f>
        <v>0</v>
      </c>
      <c r="M16" s="320">
        <f>CAZUL!H13</f>
        <v>110462.46000000004</v>
      </c>
      <c r="N16" s="322" t="s">
        <v>1314</v>
      </c>
      <c r="O16" s="323"/>
      <c r="Z16" s="324" t="str">
        <f>CAZUL!C13</f>
        <v>Devolução</v>
      </c>
    </row>
    <row r="17" spans="2:26" ht="13.95" customHeight="1">
      <c r="B17" s="312">
        <v>170964242</v>
      </c>
      <c r="C17" s="313" t="s">
        <v>1313</v>
      </c>
      <c r="D17" s="314" t="str">
        <f>CAZUL!D14</f>
        <v>Repasse Comp: 09/2021</v>
      </c>
      <c r="E17" s="315" t="str">
        <f>CAZUL!N14</f>
        <v>07/10/2021</v>
      </c>
      <c r="F17" s="316">
        <f>INICIO!D$5</f>
        <v>0</v>
      </c>
      <c r="G17" s="317" t="str">
        <f>VLOOKUP(H17,FORNECEDOR!$A$1:$B$897,2,FALSE)</f>
        <v>07.954.480/0003-30</v>
      </c>
      <c r="H17" s="318" t="str">
        <f>CAZUL!E14</f>
        <v xml:space="preserve">Governo de Estado do Ceará </v>
      </c>
      <c r="I17" s="319" t="str">
        <f>VLOOKUP(Z17,DESPESAS!A$1:D$2035,2,FALSE)</f>
        <v>03.37</v>
      </c>
      <c r="J17" s="319" t="str">
        <f>VLOOKUP(Z17,DESPESAS!A$1:D$2035,3,FALSE)</f>
        <v>CONTRATO DE GESTÃO</v>
      </c>
      <c r="K17" s="320">
        <f>CAZUL!F14</f>
        <v>500000</v>
      </c>
      <c r="L17" s="321">
        <f>CAZUL!G14</f>
        <v>0</v>
      </c>
      <c r="M17" s="320">
        <f>CAZUL!H14</f>
        <v>610462.46000000008</v>
      </c>
      <c r="N17" s="322" t="s">
        <v>1314</v>
      </c>
      <c r="O17" s="323"/>
      <c r="Z17" s="324" t="str">
        <f>CAZUL!C14</f>
        <v>CONTRATO DE GESTÃO</v>
      </c>
    </row>
    <row r="18" spans="2:26" ht="13.95" customHeight="1">
      <c r="B18" s="312">
        <v>551523000238613</v>
      </c>
      <c r="C18" s="313" t="s">
        <v>1313</v>
      </c>
      <c r="D18" s="314" t="str">
        <f>CAZUL!D15</f>
        <v>Devolução FGTS Comp 06.2021</v>
      </c>
      <c r="E18" s="315" t="str">
        <f>CAZUL!N15</f>
        <v>07/10/2021</v>
      </c>
      <c r="F18" s="316">
        <f>INICIO!D$5</f>
        <v>0</v>
      </c>
      <c r="G18" s="317" t="str">
        <f>VLOOKUP(H18,FORNECEDOR!$A$1:$B$897,2,FALSE)</f>
        <v>12.955.134/0001-45</v>
      </c>
      <c r="H18" s="318" t="str">
        <f>CAZUL!E15</f>
        <v>INSTITUTO DIVA ALVES DO BRASIL</v>
      </c>
      <c r="I18" s="319" t="str">
        <f>VLOOKUP(Z18,DESPESAS!A$1:D$2035,2,FALSE)</f>
        <v>03.32</v>
      </c>
      <c r="J18" s="319" t="str">
        <f>VLOOKUP(Z18,DESPESAS!A$1:D$2035,3,FALSE)</f>
        <v>DEVOLUÇÃO</v>
      </c>
      <c r="K18" s="320">
        <f>CAZUL!F15</f>
        <v>0</v>
      </c>
      <c r="L18" s="321">
        <f>CAZUL!G15</f>
        <v>30076.04</v>
      </c>
      <c r="M18" s="320">
        <f>CAZUL!H15</f>
        <v>580386.42000000004</v>
      </c>
      <c r="N18" s="322" t="s">
        <v>1314</v>
      </c>
      <c r="O18" s="323"/>
      <c r="Z18" s="324" t="str">
        <f>CAZUL!C15</f>
        <v>devolução</v>
      </c>
    </row>
    <row r="19" spans="2:26" ht="13.95" customHeight="1">
      <c r="B19" s="312">
        <v>551523000238613</v>
      </c>
      <c r="C19" s="313" t="s">
        <v>1313</v>
      </c>
      <c r="D19" s="314" t="str">
        <f>CAZUL!D16</f>
        <v>Devolução FGTS Comp 07.2021</v>
      </c>
      <c r="E19" s="315" t="str">
        <f>CAZUL!N16</f>
        <v>07/10/2021</v>
      </c>
      <c r="F19" s="316">
        <f>INICIO!D$5</f>
        <v>0</v>
      </c>
      <c r="G19" s="317" t="e">
        <f>VLOOKUP(H19,FORNECEDOR!$A$1:$B$897,2,FALSE)</f>
        <v>#N/A</v>
      </c>
      <c r="H19" s="318" t="str">
        <f>CAZUL!E16</f>
        <v>GUIA DE RECOLHIMENTO DO FGTS</v>
      </c>
      <c r="I19" s="319" t="str">
        <f>VLOOKUP(Z19,DESPESAS!A$1:D$2035,2,FALSE)</f>
        <v>03.32</v>
      </c>
      <c r="J19" s="319" t="str">
        <f>VLOOKUP(Z19,DESPESAS!A$1:D$2035,3,FALSE)</f>
        <v>DEVOLUÇÃO</v>
      </c>
      <c r="K19" s="320">
        <f>CAZUL!F16</f>
        <v>0</v>
      </c>
      <c r="L19" s="321">
        <f>CAZUL!G16</f>
        <v>30225.73</v>
      </c>
      <c r="M19" s="320">
        <f>CAZUL!H16</f>
        <v>550160.69000000006</v>
      </c>
      <c r="N19" s="322" t="s">
        <v>1314</v>
      </c>
      <c r="O19" s="323"/>
      <c r="Z19" s="324" t="str">
        <f>CAZUL!C16</f>
        <v>devolução</v>
      </c>
    </row>
    <row r="20" spans="2:26" ht="13.95" customHeight="1">
      <c r="B20" s="312">
        <v>551523000238613</v>
      </c>
      <c r="C20" s="313" t="s">
        <v>1313</v>
      </c>
      <c r="D20" s="314" t="str">
        <f>CAZUL!D17</f>
        <v>Devolução FGTS Comp 08.2021</v>
      </c>
      <c r="E20" s="315" t="str">
        <f>CAZUL!N17</f>
        <v>07/10/2021</v>
      </c>
      <c r="F20" s="316">
        <f>INICIO!D$5</f>
        <v>0</v>
      </c>
      <c r="G20" s="317" t="e">
        <f>VLOOKUP(H20,FORNECEDOR!$A$1:$B$897,2,FALSE)</f>
        <v>#N/A</v>
      </c>
      <c r="H20" s="318" t="str">
        <f>CAZUL!E17</f>
        <v>GUIA DE RECOLHIMENTO DO FGTS</v>
      </c>
      <c r="I20" s="319" t="str">
        <f>VLOOKUP(Z20,DESPESAS!A$1:D$2035,2,FALSE)</f>
        <v>03.32</v>
      </c>
      <c r="J20" s="319" t="str">
        <f>VLOOKUP(Z20,DESPESAS!A$1:D$2035,3,FALSE)</f>
        <v>DEVOLUÇÃO</v>
      </c>
      <c r="K20" s="320">
        <f>CAZUL!F17</f>
        <v>0</v>
      </c>
      <c r="L20" s="321">
        <f>CAZUL!G17</f>
        <v>30878.799999999999</v>
      </c>
      <c r="M20" s="320">
        <f>CAZUL!H17</f>
        <v>519281.89000000007</v>
      </c>
      <c r="N20" s="322" t="s">
        <v>1314</v>
      </c>
      <c r="O20" s="323"/>
      <c r="Z20" s="324" t="str">
        <f>CAZUL!C17</f>
        <v>devolução</v>
      </c>
    </row>
    <row r="21" spans="2:26" ht="13.95" customHeight="1">
      <c r="B21" s="312">
        <v>551523000238613</v>
      </c>
      <c r="C21" s="313" t="s">
        <v>1313</v>
      </c>
      <c r="D21" s="314" t="str">
        <f>CAZUL!D18</f>
        <v>Devolução FGTS Comp 09.2021</v>
      </c>
      <c r="E21" s="315" t="str">
        <f>CAZUL!N18</f>
        <v>07/10/2021</v>
      </c>
      <c r="F21" s="316">
        <f>INICIO!D$5</f>
        <v>0</v>
      </c>
      <c r="G21" s="317" t="e">
        <f>VLOOKUP(H21,FORNECEDOR!$A$1:$B$897,2,FALSE)</f>
        <v>#N/A</v>
      </c>
      <c r="H21" s="318" t="str">
        <f>CAZUL!E18</f>
        <v>GUIA DE RECOLHIMENTO DO FGTS</v>
      </c>
      <c r="I21" s="319" t="str">
        <f>VLOOKUP(Z21,DESPESAS!A$1:D$2035,2,FALSE)</f>
        <v>03.32</v>
      </c>
      <c r="J21" s="319" t="str">
        <f>VLOOKUP(Z21,DESPESAS!A$1:D$2035,3,FALSE)</f>
        <v>DEVOLUÇÃO</v>
      </c>
      <c r="K21" s="320">
        <f>CAZUL!F18</f>
        <v>0</v>
      </c>
      <c r="L21" s="321">
        <f>CAZUL!G18</f>
        <v>32762.09</v>
      </c>
      <c r="M21" s="320">
        <f>CAZUL!H18</f>
        <v>486519.80000000005</v>
      </c>
      <c r="N21" s="322" t="s">
        <v>1314</v>
      </c>
      <c r="O21" s="323"/>
      <c r="Z21" s="324" t="str">
        <f>CAZUL!C18</f>
        <v>devolução</v>
      </c>
    </row>
    <row r="22" spans="2:26" ht="13.95" customHeight="1">
      <c r="B22" s="312">
        <v>170964245</v>
      </c>
      <c r="C22" s="313" t="s">
        <v>1313</v>
      </c>
      <c r="D22" s="314" t="str">
        <f>CAZUL!D19</f>
        <v>Repasse Comp: 09/2021</v>
      </c>
      <c r="E22" s="315" t="str">
        <f>CAZUL!N19</f>
        <v>07/10/2021</v>
      </c>
      <c r="F22" s="316">
        <f>INICIO!D$5</f>
        <v>0</v>
      </c>
      <c r="G22" s="317" t="str">
        <f>VLOOKUP(H22,FORNECEDOR!$A$1:$B$897,2,FALSE)</f>
        <v>07.954.480/0003-30</v>
      </c>
      <c r="H22" s="318" t="str">
        <f>CAZUL!E19</f>
        <v xml:space="preserve">Governo de Estado do Ceará </v>
      </c>
      <c r="I22" s="319" t="str">
        <f>VLOOKUP(Z22,DESPESAS!A$1:D$2035,2,FALSE)</f>
        <v>03.37</v>
      </c>
      <c r="J22" s="319" t="str">
        <f>VLOOKUP(Z22,DESPESAS!A$1:D$2035,3,FALSE)</f>
        <v>CONTRATO DE GESTÃO</v>
      </c>
      <c r="K22" s="320">
        <f>CAZUL!F19</f>
        <v>166000</v>
      </c>
      <c r="L22" s="321">
        <f>CAZUL!G19</f>
        <v>0</v>
      </c>
      <c r="M22" s="320">
        <f>CAZUL!H19</f>
        <v>0</v>
      </c>
      <c r="N22" s="322" t="s">
        <v>1314</v>
      </c>
      <c r="O22" s="323"/>
      <c r="Z22" s="324" t="str">
        <f>CAZUL!C19</f>
        <v>CONTRATO DE GESTÃO</v>
      </c>
    </row>
    <row r="23" spans="2:26" ht="13.95" customHeight="1">
      <c r="B23" s="312">
        <v>550433000050785</v>
      </c>
      <c r="C23" s="313" t="s">
        <v>1313</v>
      </c>
      <c r="D23" s="314" t="str">
        <f>CAZUL!D20</f>
        <v>Repasse Comp: 09/2021</v>
      </c>
      <c r="E23" s="315" t="str">
        <f>CAZUL!N20</f>
        <v>07/10/2021</v>
      </c>
      <c r="F23" s="316">
        <f>INICIO!D$5</f>
        <v>0</v>
      </c>
      <c r="G23" s="317" t="str">
        <f>VLOOKUP(H23,FORNECEDOR!$A$1:$B$897,2,FALSE)</f>
        <v>07.954.480/0003-30</v>
      </c>
      <c r="H23" s="318" t="str">
        <f>CAZUL!E20</f>
        <v xml:space="preserve">Governo de Estado do Ceará </v>
      </c>
      <c r="I23" s="319" t="str">
        <f>VLOOKUP(Z23,DESPESAS!A$1:D$2035,2,FALSE)</f>
        <v>03.37</v>
      </c>
      <c r="J23" s="319" t="str">
        <f>VLOOKUP(Z23,DESPESAS!A$1:D$2035,3,FALSE)</f>
        <v>CONTRATO DE GESTÃO</v>
      </c>
      <c r="K23" s="320">
        <f>CAZUL!F20</f>
        <v>47152.13</v>
      </c>
      <c r="L23" s="321">
        <f>CAZUL!G20</f>
        <v>0</v>
      </c>
      <c r="M23" s="320">
        <f>CAZUL!H20</f>
        <v>0</v>
      </c>
      <c r="N23" s="322" t="s">
        <v>1314</v>
      </c>
      <c r="O23" s="323"/>
      <c r="Z23" s="324" t="str">
        <f>CAZUL!C20</f>
        <v>CONTRATO DE GESTÃO</v>
      </c>
    </row>
    <row r="24" spans="2:26" ht="13.95" customHeight="1">
      <c r="B24" s="312">
        <v>550433000056587</v>
      </c>
      <c r="C24" s="313" t="s">
        <v>1313</v>
      </c>
      <c r="D24" s="314" t="str">
        <f>CAZUL!D21</f>
        <v>Repasse Comp: 09/2021</v>
      </c>
      <c r="E24" s="315" t="str">
        <f>CAZUL!N21</f>
        <v>07/10/2021</v>
      </c>
      <c r="F24" s="316">
        <f>INICIO!D$5</f>
        <v>0</v>
      </c>
      <c r="G24" s="317" t="str">
        <f>VLOOKUP(H24,FORNECEDOR!$A$1:$B$897,2,FALSE)</f>
        <v>07.954.480/0003-30</v>
      </c>
      <c r="H24" s="318" t="str">
        <f>CAZUL!E21</f>
        <v xml:space="preserve">Governo de Estado do Ceará </v>
      </c>
      <c r="I24" s="319" t="str">
        <f>VLOOKUP(Z24,DESPESAS!A$1:D$2035,2,FALSE)</f>
        <v>03.37</v>
      </c>
      <c r="J24" s="319" t="str">
        <f>VLOOKUP(Z24,DESPESAS!A$1:D$2035,3,FALSE)</f>
        <v>CONTRATO DE GESTÃO</v>
      </c>
      <c r="K24" s="320">
        <f>CAZUL!F21</f>
        <v>400000</v>
      </c>
      <c r="L24" s="321">
        <f>CAZUL!G21</f>
        <v>0</v>
      </c>
      <c r="M24" s="320">
        <f>CAZUL!H21</f>
        <v>1099671.9300000002</v>
      </c>
      <c r="N24" s="322" t="s">
        <v>1314</v>
      </c>
      <c r="O24" s="323"/>
      <c r="Z24" s="324" t="str">
        <f>CAZUL!C21</f>
        <v>CONTRATO DE GESTÃO</v>
      </c>
    </row>
    <row r="25" spans="2:26" ht="13.95" customHeight="1">
      <c r="B25" s="312">
        <v>9944</v>
      </c>
      <c r="C25" s="313" t="s">
        <v>1313</v>
      </c>
      <c r="D25" s="314" t="str">
        <f>CAZUL!D22</f>
        <v>Folha Comp: 09/2021</v>
      </c>
      <c r="E25" s="315" t="str">
        <f>CAZUL!N22</f>
        <v>07/10/2021</v>
      </c>
      <c r="F25" s="316">
        <f>INICIO!D$5</f>
        <v>0</v>
      </c>
      <c r="G25" s="317" t="str">
        <f>VLOOKUP(H25,FORNECEDOR!$A$1:$B$897,2,FALSE)</f>
        <v>12.955.134/0001-45</v>
      </c>
      <c r="H25" s="318" t="str">
        <f>CAZUL!E22</f>
        <v>INSTITUTO DIVA ALVES DO BRASIL</v>
      </c>
      <c r="I25" s="319" t="str">
        <f>VLOOKUP(Z25,DESPESAS!A$1:D$2035,2,FALSE)</f>
        <v>01.01</v>
      </c>
      <c r="J25" s="319" t="str">
        <f>VLOOKUP(Z25,DESPESAS!A$1:D$2035,3,FALSE)</f>
        <v>SALÁRIO</v>
      </c>
      <c r="K25" s="320">
        <f>CAZUL!F22</f>
        <v>0</v>
      </c>
      <c r="L25" s="321">
        <f>CAZUL!G22</f>
        <v>363395.86</v>
      </c>
      <c r="M25" s="320">
        <f>CAZUL!H22</f>
        <v>0</v>
      </c>
      <c r="N25" s="322" t="s">
        <v>1314</v>
      </c>
      <c r="O25" s="323"/>
      <c r="Z25" s="324" t="str">
        <f>CAZUL!C22</f>
        <v>salários</v>
      </c>
    </row>
    <row r="26" spans="2:26" ht="13.95" customHeight="1">
      <c r="B26" s="312">
        <v>100701</v>
      </c>
      <c r="C26" s="313" t="s">
        <v>1313</v>
      </c>
      <c r="D26" s="314" t="str">
        <f>CAZUL!D23</f>
        <v>Folha Comp: 09/2021</v>
      </c>
      <c r="E26" s="315" t="str">
        <f>CAZUL!N23</f>
        <v>07/10/2021</v>
      </c>
      <c r="F26" s="316">
        <f>INICIO!D$5</f>
        <v>0</v>
      </c>
      <c r="G26" s="317" t="str">
        <f>VLOOKUP(H26,FORNECEDOR!$A$1:$B$897,2,FALSE)</f>
        <v>828.557.653-15</v>
      </c>
      <c r="H26" s="318" t="str">
        <f>CAZUL!E23</f>
        <v>ADRIANA BEZERRA LEITE PEREIRA SILVA</v>
      </c>
      <c r="I26" s="319" t="str">
        <f>VLOOKUP(Z26,DESPESAS!A$1:D$2035,2,FALSE)</f>
        <v>01.01</v>
      </c>
      <c r="J26" s="319" t="str">
        <f>VLOOKUP(Z26,DESPESAS!A$1:D$2035,3,FALSE)</f>
        <v>SALÁRIO</v>
      </c>
      <c r="K26" s="320">
        <f>CAZUL!F23</f>
        <v>0</v>
      </c>
      <c r="L26" s="321">
        <f>CAZUL!G23</f>
        <v>2856.51</v>
      </c>
      <c r="M26" s="320">
        <f>CAZUL!H23</f>
        <v>0</v>
      </c>
      <c r="N26" s="322" t="s">
        <v>1314</v>
      </c>
      <c r="O26" s="323"/>
      <c r="Z26" s="324" t="str">
        <f>CAZUL!C23</f>
        <v>salários</v>
      </c>
    </row>
    <row r="27" spans="2:26" ht="13.95" customHeight="1">
      <c r="B27" s="312">
        <v>100702</v>
      </c>
      <c r="C27" s="313" t="s">
        <v>1313</v>
      </c>
      <c r="D27" s="314" t="str">
        <f>CAZUL!D24</f>
        <v>Folha Comp: 09/2021</v>
      </c>
      <c r="E27" s="315" t="str">
        <f>CAZUL!N24</f>
        <v>07/10/2021</v>
      </c>
      <c r="F27" s="316">
        <f>INICIO!D$5</f>
        <v>0</v>
      </c>
      <c r="G27" s="317" t="str">
        <f>VLOOKUP(H27,FORNECEDOR!$A$1:$B$897,2,FALSE)</f>
        <v>057.512.223-42</v>
      </c>
      <c r="H27" s="318" t="str">
        <f>CAZUL!E24</f>
        <v>INGRID CHRIST COSTA BRASILEIRO</v>
      </c>
      <c r="I27" s="319" t="str">
        <f>VLOOKUP(Z27,DESPESAS!A$1:D$2035,2,FALSE)</f>
        <v>01.01</v>
      </c>
      <c r="J27" s="319" t="str">
        <f>VLOOKUP(Z27,DESPESAS!A$1:D$2035,3,FALSE)</f>
        <v>SALÁRIO</v>
      </c>
      <c r="K27" s="320">
        <f>CAZUL!F24</f>
        <v>0</v>
      </c>
      <c r="L27" s="321">
        <f>CAZUL!G24</f>
        <v>311.23</v>
      </c>
      <c r="M27" s="320">
        <f>CAZUL!H24</f>
        <v>0</v>
      </c>
      <c r="N27" s="322" t="s">
        <v>1314</v>
      </c>
      <c r="O27" s="323"/>
      <c r="Z27" s="324" t="str">
        <f>CAZUL!C24</f>
        <v>salários</v>
      </c>
    </row>
    <row r="28" spans="2:26" ht="13.95" customHeight="1">
      <c r="B28" s="312">
        <v>100703</v>
      </c>
      <c r="C28" s="313" t="s">
        <v>1313</v>
      </c>
      <c r="D28" s="314" t="str">
        <f>CAZUL!D25</f>
        <v>Folha Comp: 09/2021</v>
      </c>
      <c r="E28" s="315" t="str">
        <f>CAZUL!N25</f>
        <v>07/10/2021</v>
      </c>
      <c r="F28" s="316">
        <f>INICIO!D$5</f>
        <v>0</v>
      </c>
      <c r="G28" s="317" t="str">
        <f>VLOOKUP(H28,FORNECEDOR!$A$1:$B$897,2,FALSE)</f>
        <v>011.108.403-22</v>
      </c>
      <c r="H28" s="318" t="str">
        <f>CAZUL!E25</f>
        <v>MARIA CLEONICE DA SILVA GONÇALVES</v>
      </c>
      <c r="I28" s="319" t="str">
        <f>VLOOKUP(Z28,DESPESAS!A$1:D$2035,2,FALSE)</f>
        <v>01.01</v>
      </c>
      <c r="J28" s="319" t="str">
        <f>VLOOKUP(Z28,DESPESAS!A$1:D$2035,3,FALSE)</f>
        <v>SALÁRIO</v>
      </c>
      <c r="K28" s="320">
        <f>CAZUL!F25</f>
        <v>0</v>
      </c>
      <c r="L28" s="321">
        <f>CAZUL!G25</f>
        <v>311.23</v>
      </c>
      <c r="M28" s="320">
        <f>CAZUL!H25</f>
        <v>0</v>
      </c>
      <c r="N28" s="322" t="s">
        <v>1314</v>
      </c>
      <c r="O28" s="323"/>
      <c r="Z28" s="324" t="str">
        <f>CAZUL!C25</f>
        <v>salários</v>
      </c>
    </row>
    <row r="29" spans="2:26" ht="13.95" customHeight="1">
      <c r="B29" s="312">
        <v>550433000059858</v>
      </c>
      <c r="C29" s="313" t="s">
        <v>1313</v>
      </c>
      <c r="D29" s="314" t="str">
        <f>CAZUL!D26</f>
        <v>Folha Comp: 09.2021 - RPA</v>
      </c>
      <c r="E29" s="315" t="str">
        <f>CAZUL!N26</f>
        <v>07/10/2021</v>
      </c>
      <c r="F29" s="316">
        <f>INICIO!D$5</f>
        <v>0</v>
      </c>
      <c r="G29" s="317" t="str">
        <f>VLOOKUP(H29,FORNECEDOR!$A$1:$B$897,2,FALSE)</f>
        <v>041.219.353-14</v>
      </c>
      <c r="H29" s="318" t="str">
        <f>CAZUL!E26</f>
        <v xml:space="preserve">JANINE PRISCILLA SOARES </v>
      </c>
      <c r="I29" s="319" t="str">
        <f>VLOOKUP(Z29,DESPESAS!A$1:D$2035,2,FALSE)</f>
        <v>01.01</v>
      </c>
      <c r="J29" s="319" t="str">
        <f>VLOOKUP(Z29,DESPESAS!A$1:D$2035,3,FALSE)</f>
        <v>SALÁRIO</v>
      </c>
      <c r="K29" s="320">
        <f>CAZUL!F26</f>
        <v>0</v>
      </c>
      <c r="L29" s="321">
        <f>CAZUL!G26</f>
        <v>1000</v>
      </c>
      <c r="M29" s="320">
        <f>CAZUL!H26</f>
        <v>0</v>
      </c>
      <c r="N29" s="322" t="s">
        <v>1314</v>
      </c>
      <c r="O29" s="323"/>
      <c r="Z29" s="324" t="str">
        <f>CAZUL!C26</f>
        <v>Salários</v>
      </c>
    </row>
    <row r="30" spans="2:26" ht="13.95" customHeight="1">
      <c r="B30" s="312">
        <v>550433000030750</v>
      </c>
      <c r="C30" s="313" t="s">
        <v>1313</v>
      </c>
      <c r="D30" s="314" t="str">
        <f>CAZUL!D27</f>
        <v>Folha Comp: 09.2021 - RPA</v>
      </c>
      <c r="E30" s="315" t="str">
        <f>CAZUL!N27</f>
        <v>07/10/2021</v>
      </c>
      <c r="F30" s="316">
        <f>INICIO!D$5</f>
        <v>0</v>
      </c>
      <c r="G30" s="317" t="str">
        <f>VLOOKUP(H30,FORNECEDOR!$A$1:$B$897,2,FALSE)</f>
        <v>639.750.764-53</v>
      </c>
      <c r="H30" s="318" t="str">
        <f>CAZUL!E27</f>
        <v>GLAUCIA VALERIA RESENDE BRITO</v>
      </c>
      <c r="I30" s="319" t="str">
        <f>VLOOKUP(Z30,DESPESAS!A$1:D$2035,2,FALSE)</f>
        <v>01.01</v>
      </c>
      <c r="J30" s="319" t="str">
        <f>VLOOKUP(Z30,DESPESAS!A$1:D$2035,3,FALSE)</f>
        <v>SALÁRIO</v>
      </c>
      <c r="K30" s="320">
        <f>CAZUL!F27</f>
        <v>0</v>
      </c>
      <c r="L30" s="321">
        <f>CAZUL!G27</f>
        <v>1200</v>
      </c>
      <c r="M30" s="320">
        <f>CAZUL!H27</f>
        <v>0</v>
      </c>
      <c r="N30" s="322" t="s">
        <v>1314</v>
      </c>
      <c r="O30" s="323"/>
      <c r="Z30" s="324" t="str">
        <f>CAZUL!C27</f>
        <v>Salários</v>
      </c>
    </row>
    <row r="31" spans="2:26" ht="13.95" customHeight="1">
      <c r="B31" s="312">
        <v>550433000083236</v>
      </c>
      <c r="C31" s="313" t="s">
        <v>1313</v>
      </c>
      <c r="D31" s="314" t="str">
        <f>CAZUL!D28</f>
        <v>Folha Comp: 09/2021</v>
      </c>
      <c r="E31" s="315" t="str">
        <f>CAZUL!N28</f>
        <v>07/10/2021</v>
      </c>
      <c r="F31" s="316">
        <f>INICIO!D$5</f>
        <v>0</v>
      </c>
      <c r="G31" s="317" t="str">
        <f>VLOOKUP(H31,FORNECEDOR!$A$1:$B$897,2,FALSE)</f>
        <v>046.301.463-42</v>
      </c>
      <c r="H31" s="318" t="str">
        <f>CAZUL!E28</f>
        <v xml:space="preserve">RAIMUNDO NONATO GOMES  </v>
      </c>
      <c r="I31" s="319" t="str">
        <f>VLOOKUP(Z31,DESPESAS!A$1:D$2035,2,FALSE)</f>
        <v>01.01</v>
      </c>
      <c r="J31" s="319" t="str">
        <f>VLOOKUP(Z31,DESPESAS!A$1:D$2035,3,FALSE)</f>
        <v>SALÁRIO</v>
      </c>
      <c r="K31" s="320">
        <f>CAZUL!F28</f>
        <v>0</v>
      </c>
      <c r="L31" s="321">
        <f>CAZUL!G28</f>
        <v>1594.81</v>
      </c>
      <c r="M31" s="320">
        <f>CAZUL!H28</f>
        <v>0</v>
      </c>
      <c r="N31" s="322" t="s">
        <v>1314</v>
      </c>
      <c r="O31" s="323"/>
      <c r="Z31" s="324" t="str">
        <f>CAZUL!C28</f>
        <v>salários</v>
      </c>
    </row>
    <row r="32" spans="2:26" ht="13.95" customHeight="1">
      <c r="B32" s="312">
        <v>852801200233522</v>
      </c>
      <c r="C32" s="313" t="s">
        <v>1313</v>
      </c>
      <c r="D32" s="314" t="str">
        <f>CAZUL!D29</f>
        <v>TARIFA BANCÁRIA</v>
      </c>
      <c r="E32" s="315" t="str">
        <f>CAZUL!N29</f>
        <v>07/10/2021</v>
      </c>
      <c r="F32" s="316">
        <f>INICIO!D$5</f>
        <v>0</v>
      </c>
      <c r="G32" s="317" t="str">
        <f>VLOOKUP(H32,FORNECEDOR!$A$1:$B$897,2,FALSE)</f>
        <v>00.000.000/1409-53</v>
      </c>
      <c r="H32" s="318" t="str">
        <f>CAZUL!E29</f>
        <v>BANCO DO BRASIL</v>
      </c>
      <c r="I32" s="319" t="str">
        <f>VLOOKUP(Z32,DESPESAS!A$1:D$2035,2,FALSE)</f>
        <v>04.07</v>
      </c>
      <c r="J32" s="319" t="str">
        <f>VLOOKUP(Z32,DESPESAS!A$1:D$2035,3,FALSE)</f>
        <v>TARIFAS BANCÁRIAS</v>
      </c>
      <c r="K32" s="320">
        <f>CAZUL!F29</f>
        <v>0</v>
      </c>
      <c r="L32" s="321">
        <f>CAZUL!G29</f>
        <v>10.45</v>
      </c>
      <c r="M32" s="320">
        <f>CAZUL!H29</f>
        <v>0</v>
      </c>
      <c r="N32" s="322" t="s">
        <v>1314</v>
      </c>
      <c r="O32" s="323"/>
      <c r="Z32" s="324" t="str">
        <f>CAZUL!C29</f>
        <v>TARIFAS BANCÁRIAS</v>
      </c>
    </row>
    <row r="33" spans="2:26" ht="13.95" customHeight="1">
      <c r="B33" s="312">
        <v>852801200233523</v>
      </c>
      <c r="C33" s="313" t="s">
        <v>1313</v>
      </c>
      <c r="D33" s="314" t="str">
        <f>CAZUL!D30</f>
        <v>TARIFA BANCÁRIA</v>
      </c>
      <c r="E33" s="315" t="str">
        <f>CAZUL!N30</f>
        <v>07/10/2021</v>
      </c>
      <c r="F33" s="316">
        <f>INICIO!D$5</f>
        <v>0</v>
      </c>
      <c r="G33" s="317" t="str">
        <f>VLOOKUP(H33,FORNECEDOR!$A$1:$B$897,2,FALSE)</f>
        <v>00.000.000/1409-53</v>
      </c>
      <c r="H33" s="318" t="str">
        <f>CAZUL!E30</f>
        <v>BANCO DO BRASIL</v>
      </c>
      <c r="I33" s="319" t="str">
        <f>VLOOKUP(Z33,DESPESAS!A$1:D$2035,2,FALSE)</f>
        <v>04.07</v>
      </c>
      <c r="J33" s="319" t="str">
        <f>VLOOKUP(Z33,DESPESAS!A$1:D$2035,3,FALSE)</f>
        <v>TARIFAS BANCÁRIAS</v>
      </c>
      <c r="K33" s="320">
        <f>CAZUL!F30</f>
        <v>0</v>
      </c>
      <c r="L33" s="321">
        <f>CAZUL!G30</f>
        <v>10.45</v>
      </c>
      <c r="M33" s="320">
        <f>CAZUL!H30</f>
        <v>0</v>
      </c>
      <c r="N33" s="322" t="s">
        <v>1314</v>
      </c>
      <c r="O33" s="323"/>
      <c r="Z33" s="324" t="str">
        <f>CAZUL!C30</f>
        <v>TARIFAS BANCÁRIAS</v>
      </c>
    </row>
    <row r="34" spans="2:26" ht="13.95" customHeight="1">
      <c r="B34" s="312">
        <v>852801200233524</v>
      </c>
      <c r="C34" s="313" t="s">
        <v>1313</v>
      </c>
      <c r="D34" s="314" t="str">
        <f>CAZUL!D31</f>
        <v>TARIFA BANCÁRIA</v>
      </c>
      <c r="E34" s="315" t="str">
        <f>CAZUL!N31</f>
        <v>07/10/2021</v>
      </c>
      <c r="F34" s="316">
        <f>INICIO!D$5</f>
        <v>0</v>
      </c>
      <c r="G34" s="317" t="str">
        <f>VLOOKUP(H34,FORNECEDOR!$A$1:$B$897,2,FALSE)</f>
        <v>00.000.000/1409-53</v>
      </c>
      <c r="H34" s="318" t="str">
        <f>CAZUL!E31</f>
        <v>BANCO DO BRASIL</v>
      </c>
      <c r="I34" s="319" t="str">
        <f>VLOOKUP(Z34,DESPESAS!A$1:D$2035,2,FALSE)</f>
        <v>04.07</v>
      </c>
      <c r="J34" s="319" t="str">
        <f>VLOOKUP(Z34,DESPESAS!A$1:D$2035,3,FALSE)</f>
        <v>TARIFAS BANCÁRIAS</v>
      </c>
      <c r="K34" s="320">
        <f>CAZUL!F31</f>
        <v>0</v>
      </c>
      <c r="L34" s="321">
        <f>CAZUL!G31</f>
        <v>10.45</v>
      </c>
      <c r="M34" s="320">
        <f>CAZUL!H31</f>
        <v>728970.94000000029</v>
      </c>
      <c r="N34" s="322" t="s">
        <v>1314</v>
      </c>
      <c r="O34" s="323"/>
      <c r="Z34" s="324" t="str">
        <f>CAZUL!C31</f>
        <v>TARIFAS BANCÁRIAS</v>
      </c>
    </row>
    <row r="35" spans="2:26" ht="13.95" customHeight="1">
      <c r="B35" s="312">
        <v>550094000032745</v>
      </c>
      <c r="C35" s="313" t="s">
        <v>1313</v>
      </c>
      <c r="D35" s="314" t="str">
        <f>CAZUL!D32</f>
        <v>NFS 4.154</v>
      </c>
      <c r="E35" s="315" t="str">
        <f>CAZUL!N32</f>
        <v>08/10/2021</v>
      </c>
      <c r="F35" s="316">
        <f>INICIO!D$5</f>
        <v>0</v>
      </c>
      <c r="G35" s="317" t="str">
        <f>VLOOKUP(H35,FORNECEDOR!$A$1:$B$897,2,FALSE)</f>
        <v>07.135.428/0001-90</v>
      </c>
      <c r="H35" s="318" t="str">
        <f>CAZUL!E32</f>
        <v>CWM INDUSTRIA ALIMENTICIA LTDA</v>
      </c>
      <c r="I35" s="319" t="str">
        <f>VLOOKUP(Z35,DESPESAS!A$1:D$2035,2,FALSE)</f>
        <v>03.01</v>
      </c>
      <c r="J35" s="319" t="str">
        <f>VLOOKUP(Z35,DESPESAS!A$1:D$2035,3,FALSE)</f>
        <v>ALIMENTAÇÃO</v>
      </c>
      <c r="K35" s="320">
        <f>CAZUL!F32</f>
        <v>0</v>
      </c>
      <c r="L35" s="321">
        <f>CAZUL!G32</f>
        <v>114427.05</v>
      </c>
      <c r="M35" s="320">
        <f>CAZUL!H32</f>
        <v>614543.89000000025</v>
      </c>
      <c r="N35" s="322" t="s">
        <v>1314</v>
      </c>
      <c r="O35" s="323"/>
      <c r="Z35" s="324" t="str">
        <f>CAZUL!C32</f>
        <v>Lanches e Refeições</v>
      </c>
    </row>
    <row r="36" spans="2:26" ht="13.95" customHeight="1">
      <c r="B36" s="312">
        <v>100802</v>
      </c>
      <c r="C36" s="313" t="s">
        <v>1313</v>
      </c>
      <c r="D36" s="314" t="str">
        <f>CAZUL!D33</f>
        <v>NFS 344</v>
      </c>
      <c r="E36" s="315" t="str">
        <f>CAZUL!N33</f>
        <v>08/10/2021</v>
      </c>
      <c r="F36" s="316">
        <f>INICIO!D$5</f>
        <v>0</v>
      </c>
      <c r="G36" s="317" t="str">
        <f>VLOOKUP(H36,FORNECEDOR!$A$1:$B$897,2,FALSE)</f>
        <v xml:space="preserve">18.630.064/0001-31 </v>
      </c>
      <c r="H36" s="318" t="str">
        <f>CAZUL!E33</f>
        <v>HSR MANUTENÇÃO CONSULTORIA ALUGUEL E LIMPEZA EIREL</v>
      </c>
      <c r="I36" s="319" t="str">
        <f>VLOOKUP(Z36,DESPESAS!A$1:D$2035,2,FALSE)</f>
        <v>03.11</v>
      </c>
      <c r="J36" s="319" t="str">
        <f>VLOOKUP(Z36,DESPESAS!A$1:D$2035,3,FALSE)</f>
        <v>MANUTENÇÃO PREVENTIVA E CORRETIVA (ENGENHARIA CLÍNICA)</v>
      </c>
      <c r="K36" s="320">
        <f>CAZUL!F33</f>
        <v>0</v>
      </c>
      <c r="L36" s="321">
        <f>CAZUL!G33</f>
        <v>31500</v>
      </c>
      <c r="M36" s="320">
        <f>CAZUL!H33</f>
        <v>583043.89000000025</v>
      </c>
      <c r="N36" s="322" t="s">
        <v>1314</v>
      </c>
      <c r="O36" s="323"/>
      <c r="Z36" s="324" t="str">
        <f>CAZUL!C33</f>
        <v>Engenharia Clinica</v>
      </c>
    </row>
    <row r="37" spans="2:26" ht="13.95" customHeight="1">
      <c r="B37" s="312">
        <v>100803</v>
      </c>
      <c r="C37" s="313" t="s">
        <v>1313</v>
      </c>
      <c r="D37" s="314" t="str">
        <f>CAZUL!D34</f>
        <v>NFS 21</v>
      </c>
      <c r="E37" s="315" t="str">
        <f>CAZUL!N34</f>
        <v>08/10/2021</v>
      </c>
      <c r="F37" s="316">
        <f>INICIO!D$5</f>
        <v>0</v>
      </c>
      <c r="G37" s="317" t="str">
        <f>VLOOKUP(H37,FORNECEDOR!$A$1:$B$897,2,FALSE)</f>
        <v>30.098.525/0001-72</v>
      </c>
      <c r="H37" s="318" t="str">
        <f>CAZUL!E34</f>
        <v>L G DA SILVA SERVIÇOS COMBINADOS</v>
      </c>
      <c r="I37" s="319" t="str">
        <f>VLOOKUP(Z37,DESPESAS!A$1:D$2035,2,FALSE)</f>
        <v>03.04</v>
      </c>
      <c r="J37" s="319" t="str">
        <f>VLOOKUP(Z37,DESPESAS!A$1:D$2035,3,FALSE)</f>
        <v>LIMPEZA</v>
      </c>
      <c r="K37" s="320">
        <f>CAZUL!F34</f>
        <v>0</v>
      </c>
      <c r="L37" s="321">
        <f>CAZUL!G34</f>
        <v>50000</v>
      </c>
      <c r="M37" s="320">
        <f>CAZUL!H34</f>
        <v>533043.89000000025</v>
      </c>
      <c r="N37" s="322" t="s">
        <v>1314</v>
      </c>
      <c r="O37" s="323"/>
      <c r="Z37" s="324" t="str">
        <f>CAZUL!C34</f>
        <v>Serviço de Limpeza e Higienização</v>
      </c>
    </row>
    <row r="38" spans="2:26" ht="13.95" customHeight="1">
      <c r="B38" s="312">
        <v>550433000056587</v>
      </c>
      <c r="C38" s="313" t="s">
        <v>1313</v>
      </c>
      <c r="D38" s="314" t="str">
        <f>CAZUL!D35</f>
        <v>Repasse Comp: 09/2021</v>
      </c>
      <c r="E38" s="315" t="str">
        <f>CAZUL!N35</f>
        <v>08/10/2021</v>
      </c>
      <c r="F38" s="316">
        <f>INICIO!D$5</f>
        <v>0</v>
      </c>
      <c r="G38" s="317" t="str">
        <f>VLOOKUP(H38,FORNECEDOR!$A$1:$B$897,2,FALSE)</f>
        <v>07.954.480/0003-30</v>
      </c>
      <c r="H38" s="318" t="str">
        <f>CAZUL!E35</f>
        <v xml:space="preserve">Governo de Estado do Ceará </v>
      </c>
      <c r="I38" s="319" t="str">
        <f>VLOOKUP(Z38,DESPESAS!A$1:D$2035,2,FALSE)</f>
        <v>03.37</v>
      </c>
      <c r="J38" s="319" t="str">
        <f>VLOOKUP(Z38,DESPESAS!A$1:D$2035,3,FALSE)</f>
        <v>CONTRATO DE GESTÃO</v>
      </c>
      <c r="K38" s="320">
        <f>CAZUL!F35</f>
        <v>159980</v>
      </c>
      <c r="L38" s="321">
        <f>CAZUL!G35</f>
        <v>0</v>
      </c>
      <c r="M38" s="320">
        <f>CAZUL!H35</f>
        <v>693023.89000000025</v>
      </c>
      <c r="N38" s="322" t="s">
        <v>1314</v>
      </c>
      <c r="O38" s="323"/>
      <c r="Z38" s="324" t="str">
        <f>CAZUL!C35</f>
        <v>CONTRATO DE GESTÃO</v>
      </c>
    </row>
    <row r="39" spans="2:26" ht="13.95" customHeight="1">
      <c r="B39" s="312">
        <v>553515000015168</v>
      </c>
      <c r="C39" s="313" t="s">
        <v>1313</v>
      </c>
      <c r="D39" s="314" t="str">
        <f>CAZUL!D36</f>
        <v>NF 2.850</v>
      </c>
      <c r="E39" s="315" t="str">
        <f>CAZUL!N36</f>
        <v>08/10/2021</v>
      </c>
      <c r="F39" s="316">
        <f>INICIO!D$5</f>
        <v>0</v>
      </c>
      <c r="G39" s="317" t="str">
        <f>VLOOKUP(H39,FORNECEDOR!$A$1:$B$897,2,FALSE)</f>
        <v>27.589.757/0001-19</v>
      </c>
      <c r="H39" s="318" t="str">
        <f>CAZUL!E36</f>
        <v>RX2 DISTRIBUIDORA DE MEDICAMENTOS E EQUIPAMENTOS H</v>
      </c>
      <c r="I39" s="319" t="str">
        <f>VLOOKUP(Z39,DESPESAS!A$1:D$2035,2,FALSE)</f>
        <v>02.02</v>
      </c>
      <c r="J39" s="319" t="str">
        <f>VLOOKUP(Z39,DESPESAS!A$1:D$2035,3,FALSE)</f>
        <v>MATERIAIS DE CONSUMO</v>
      </c>
      <c r="K39" s="320">
        <f>CAZUL!F36</f>
        <v>0</v>
      </c>
      <c r="L39" s="321">
        <f>CAZUL!G36</f>
        <v>3814.3</v>
      </c>
      <c r="M39" s="320">
        <f>CAZUL!H36</f>
        <v>689209.5900000002</v>
      </c>
      <c r="N39" s="322" t="s">
        <v>1314</v>
      </c>
      <c r="O39" s="323"/>
      <c r="Z39" s="324" t="str">
        <f>CAZUL!C36</f>
        <v>MATERIAL HOSPITALAR</v>
      </c>
    </row>
    <row r="40" spans="2:26" ht="13.95" customHeight="1">
      <c r="B40" s="312">
        <v>551598000007290</v>
      </c>
      <c r="C40" s="313" t="s">
        <v>1313</v>
      </c>
      <c r="D40" s="314" t="str">
        <f>CAZUL!D37</f>
        <v>NF 44916</v>
      </c>
      <c r="E40" s="315" t="str">
        <f>CAZUL!N37</f>
        <v>08/10/2021</v>
      </c>
      <c r="F40" s="316">
        <f>INICIO!D$5</f>
        <v>0</v>
      </c>
      <c r="G40" s="317" t="str">
        <f>VLOOKUP(H40,FORNECEDOR!$A$1:$B$897,2,FALSE)</f>
        <v>04.288.424/0001-54</v>
      </c>
      <c r="H40" s="318" t="str">
        <f>CAZUL!E37</f>
        <v>KAIROZ COMERCIO E REPRESENTACAO LTDA</v>
      </c>
      <c r="I40" s="319" t="str">
        <f>VLOOKUP(Z40,DESPESAS!A$1:D$2035,2,FALSE)</f>
        <v>02.06</v>
      </c>
      <c r="J40" s="319" t="str">
        <f>VLOOKUP(Z40,DESPESAS!A$1:D$2035,3,FALSE)</f>
        <v>MATERIAIS DE LIMPEZA</v>
      </c>
      <c r="K40" s="320">
        <f>CAZUL!F37</f>
        <v>0</v>
      </c>
      <c r="L40" s="321">
        <f>CAZUL!G37</f>
        <v>1720.3</v>
      </c>
      <c r="M40" s="320">
        <f>CAZUL!H37</f>
        <v>0</v>
      </c>
      <c r="N40" s="322" t="s">
        <v>1314</v>
      </c>
      <c r="O40" s="323"/>
      <c r="Z40" s="324" t="str">
        <f>CAZUL!C37</f>
        <v>Materiais de Limpeza e de Higiene</v>
      </c>
    </row>
    <row r="41" spans="2:26" ht="13.95" customHeight="1">
      <c r="B41" s="312">
        <v>100801</v>
      </c>
      <c r="C41" s="313" t="s">
        <v>1313</v>
      </c>
      <c r="D41" s="314" t="str">
        <f>CAZUL!D38</f>
        <v>NF 12301</v>
      </c>
      <c r="E41" s="315" t="str">
        <f>CAZUL!N38</f>
        <v>08/10/2021</v>
      </c>
      <c r="F41" s="316">
        <f>INICIO!D$5</f>
        <v>0</v>
      </c>
      <c r="G41" s="317" t="str">
        <f>VLOOKUP(H41,FORNECEDOR!$A$1:$B$897,2,FALSE)</f>
        <v>28.358.623/0001-50</v>
      </c>
      <c r="H41" s="318" t="str">
        <f>CAZUL!E38</f>
        <v>PEDRO VICTOR F SILVA</v>
      </c>
      <c r="I41" s="319" t="str">
        <f>VLOOKUP(Z41,DESPESAS!A$1:D$2035,2,FALSE)</f>
        <v>02.06</v>
      </c>
      <c r="J41" s="319" t="str">
        <f>VLOOKUP(Z41,DESPESAS!A$1:D$2035,3,FALSE)</f>
        <v>MATERIAIS DE LIMPEZA</v>
      </c>
      <c r="K41" s="320">
        <f>CAZUL!F38</f>
        <v>0</v>
      </c>
      <c r="L41" s="321">
        <f>CAZUL!G38</f>
        <v>342.02</v>
      </c>
      <c r="M41" s="320">
        <f>CAZUL!H38</f>
        <v>687147.27000000014</v>
      </c>
      <c r="N41" s="322" t="s">
        <v>1314</v>
      </c>
      <c r="O41" s="323"/>
      <c r="Z41" s="324" t="str">
        <f>CAZUL!C38</f>
        <v>Materiais de Limpeza e de Higiene</v>
      </c>
    </row>
    <row r="42" spans="2:26" ht="13.95" customHeight="1">
      <c r="B42" s="312">
        <v>550094000019740</v>
      </c>
      <c r="C42" s="313" t="s">
        <v>1313</v>
      </c>
      <c r="D42" s="314" t="str">
        <f>CAZUL!D39</f>
        <v>NF 70.345</v>
      </c>
      <c r="E42" s="315" t="str">
        <f>CAZUL!N39</f>
        <v>08/10/2021</v>
      </c>
      <c r="F42" s="316">
        <f>INICIO!D$5</f>
        <v>0</v>
      </c>
      <c r="G42" s="317" t="str">
        <f>VLOOKUP(H42,FORNECEDOR!$A$1:$B$897,2,FALSE)</f>
        <v>41.389.750/0001-84</v>
      </c>
      <c r="H42" s="318" t="str">
        <f>CAZUL!E39</f>
        <v xml:space="preserve">J LAERCIO SOUZA DE VASCONCELOS </v>
      </c>
      <c r="I42" s="319" t="str">
        <f>VLOOKUP(Z42,DESPESAS!A$1:D$2035,2,FALSE)</f>
        <v>02.02</v>
      </c>
      <c r="J42" s="319" t="str">
        <f>VLOOKUP(Z42,DESPESAS!A$1:D$2035,3,FALSE)</f>
        <v>MATERIAIS DE CONSUMO</v>
      </c>
      <c r="K42" s="320">
        <f>CAZUL!F39</f>
        <v>0</v>
      </c>
      <c r="L42" s="321">
        <f>CAZUL!G39</f>
        <v>189.3</v>
      </c>
      <c r="M42" s="320">
        <f>CAZUL!H39</f>
        <v>0</v>
      </c>
      <c r="N42" s="322" t="s">
        <v>1314</v>
      </c>
      <c r="O42" s="323"/>
      <c r="Z42" s="324" t="str">
        <f>CAZUL!C39</f>
        <v>MATERIAL HOSPITALAR</v>
      </c>
    </row>
    <row r="43" spans="2:26" ht="13.95" customHeight="1">
      <c r="B43" s="312">
        <v>550094000019740</v>
      </c>
      <c r="C43" s="313" t="s">
        <v>1313</v>
      </c>
      <c r="D43" s="314" t="str">
        <f>CAZUL!D40</f>
        <v>NF 70.344</v>
      </c>
      <c r="E43" s="315" t="str">
        <f>CAZUL!N40</f>
        <v>08/10/2021</v>
      </c>
      <c r="F43" s="316">
        <f>INICIO!D$5</f>
        <v>0</v>
      </c>
      <c r="G43" s="317" t="str">
        <f>VLOOKUP(H43,FORNECEDOR!$A$1:$B$897,2,FALSE)</f>
        <v>41.389.750/0001-84</v>
      </c>
      <c r="H43" s="318" t="str">
        <f>CAZUL!E40</f>
        <v xml:space="preserve">J LAERCIO SOUZA DE VASCONCELOS </v>
      </c>
      <c r="I43" s="319" t="str">
        <f>VLOOKUP(Z43,DESPESAS!A$1:D$2035,2,FALSE)</f>
        <v>02.01</v>
      </c>
      <c r="J43" s="319" t="str">
        <f>VLOOKUP(Z43,DESPESAS!A$1:D$2035,3,FALSE)</f>
        <v>MEDICAMENTOS</v>
      </c>
      <c r="K43" s="320">
        <f>CAZUL!F40</f>
        <v>0</v>
      </c>
      <c r="L43" s="321">
        <f>CAZUL!G40</f>
        <v>46.84</v>
      </c>
      <c r="M43" s="320">
        <f>CAZUL!H40</f>
        <v>686911.13000000012</v>
      </c>
      <c r="N43" s="322" t="s">
        <v>1314</v>
      </c>
      <c r="O43" s="323"/>
      <c r="Z43" s="324" t="str">
        <f>CAZUL!C40</f>
        <v>MEDICAMENTOS</v>
      </c>
    </row>
    <row r="44" spans="2:26" ht="13.95" customHeight="1">
      <c r="B44" s="312">
        <v>550239000008601</v>
      </c>
      <c r="C44" s="313" t="s">
        <v>1313</v>
      </c>
      <c r="D44" s="314" t="str">
        <f>CAZUL!D41</f>
        <v>NF 10.593</v>
      </c>
      <c r="E44" s="315" t="str">
        <f>CAZUL!N41</f>
        <v>08/10/2021</v>
      </c>
      <c r="F44" s="316">
        <f>INICIO!D$5</f>
        <v>0</v>
      </c>
      <c r="G44" s="317" t="str">
        <f>VLOOKUP(H44,FORNECEDOR!$A$1:$B$897,2,FALSE)</f>
        <v>05.199.870/0001-55</v>
      </c>
      <c r="H44" s="318" t="str">
        <f>CAZUL!E41</f>
        <v>MAXXI DISTRIBUIDORA DE MEDICAMENTOS HOSPITALARES EIRELI</v>
      </c>
      <c r="I44" s="319" t="str">
        <f>VLOOKUP(Z44,DESPESAS!A$1:D$2035,2,FALSE)</f>
        <v>02.01</v>
      </c>
      <c r="J44" s="319" t="str">
        <f>VLOOKUP(Z44,DESPESAS!A$1:D$2035,3,FALSE)</f>
        <v>MEDICAMENTOS</v>
      </c>
      <c r="K44" s="320">
        <f>CAZUL!F41</f>
        <v>0</v>
      </c>
      <c r="L44" s="321">
        <f>CAZUL!G41</f>
        <v>59.4</v>
      </c>
      <c r="M44" s="320">
        <f>CAZUL!H41</f>
        <v>686851.7300000001</v>
      </c>
      <c r="N44" s="322" t="s">
        <v>1314</v>
      </c>
      <c r="O44" s="323"/>
      <c r="Z44" s="324" t="str">
        <f>CAZUL!C41</f>
        <v>MEDICAMENTOS</v>
      </c>
    </row>
    <row r="45" spans="2:26" ht="13.95" customHeight="1">
      <c r="B45" s="312">
        <v>892811200017771</v>
      </c>
      <c r="C45" s="313" t="s">
        <v>1313</v>
      </c>
      <c r="D45" s="314" t="str">
        <f>CAZUL!D42</f>
        <v>TARIFA BANCÁRIA</v>
      </c>
      <c r="E45" s="315" t="str">
        <f>CAZUL!N42</f>
        <v>08/10/2021</v>
      </c>
      <c r="F45" s="316">
        <f>INICIO!D$5</f>
        <v>0</v>
      </c>
      <c r="G45" s="317" t="str">
        <f>VLOOKUP(H45,FORNECEDOR!$A$1:$B$897,2,FALSE)</f>
        <v>00.000.000/1409-53</v>
      </c>
      <c r="H45" s="318" t="str">
        <f>CAZUL!E42</f>
        <v>BANCO DO BRASIL</v>
      </c>
      <c r="I45" s="319" t="str">
        <f>VLOOKUP(Z45,DESPESAS!A$1:D$2035,2,FALSE)</f>
        <v>04.07</v>
      </c>
      <c r="J45" s="319" t="str">
        <f>VLOOKUP(Z45,DESPESAS!A$1:D$2035,3,FALSE)</f>
        <v>TARIFAS BANCÁRIAS</v>
      </c>
      <c r="K45" s="320">
        <f>CAZUL!F42</f>
        <v>0</v>
      </c>
      <c r="L45" s="321">
        <f>CAZUL!G42</f>
        <v>10.45</v>
      </c>
      <c r="M45" s="320">
        <f>CAZUL!H42</f>
        <v>0</v>
      </c>
      <c r="N45" s="322" t="s">
        <v>1314</v>
      </c>
      <c r="O45" s="323"/>
      <c r="Z45" s="324" t="str">
        <f>CAZUL!C42</f>
        <v>TARIFAS BANCÁRIAS</v>
      </c>
    </row>
    <row r="46" spans="2:26" ht="13.95" customHeight="1">
      <c r="B46" s="312">
        <v>892811200166673</v>
      </c>
      <c r="C46" s="313" t="s">
        <v>1313</v>
      </c>
      <c r="D46" s="314" t="str">
        <f>CAZUL!D43</f>
        <v>TARIFA BANCÁRIA</v>
      </c>
      <c r="E46" s="315" t="str">
        <f>CAZUL!N43</f>
        <v>08/10/2021</v>
      </c>
      <c r="F46" s="316">
        <f>INICIO!D$5</f>
        <v>0</v>
      </c>
      <c r="G46" s="317" t="str">
        <f>VLOOKUP(H46,FORNECEDOR!$A$1:$B$897,2,FALSE)</f>
        <v>00.000.000/1409-53</v>
      </c>
      <c r="H46" s="318" t="str">
        <f>CAZUL!E43</f>
        <v>BANCO DO BRASIL</v>
      </c>
      <c r="I46" s="319" t="str">
        <f>VLOOKUP(Z46,DESPESAS!A$1:D$2035,2,FALSE)</f>
        <v>04.07</v>
      </c>
      <c r="J46" s="319" t="str">
        <f>VLOOKUP(Z46,DESPESAS!A$1:D$2035,3,FALSE)</f>
        <v>TARIFAS BANCÁRIAS</v>
      </c>
      <c r="K46" s="320">
        <f>CAZUL!F43</f>
        <v>0</v>
      </c>
      <c r="L46" s="321">
        <f>CAZUL!G43</f>
        <v>601.79999999999995</v>
      </c>
      <c r="M46" s="320">
        <f>CAZUL!H43</f>
        <v>0</v>
      </c>
      <c r="N46" s="322" t="s">
        <v>1314</v>
      </c>
      <c r="O46" s="323"/>
      <c r="Z46" s="324" t="str">
        <f>CAZUL!C43</f>
        <v>TARIFAS BANCÁRIAS</v>
      </c>
    </row>
    <row r="47" spans="2:26" ht="13.95" customHeight="1">
      <c r="B47" s="312">
        <v>892811200166674</v>
      </c>
      <c r="C47" s="313" t="s">
        <v>1313</v>
      </c>
      <c r="D47" s="314" t="str">
        <f>CAZUL!D44</f>
        <v>TARIFA BANCÁRIA</v>
      </c>
      <c r="E47" s="315" t="str">
        <f>CAZUL!N44</f>
        <v>08/10/2021</v>
      </c>
      <c r="F47" s="316">
        <f>INICIO!D$5</f>
        <v>0</v>
      </c>
      <c r="G47" s="317" t="str">
        <f>VLOOKUP(H47,FORNECEDOR!$A$1:$B$897,2,FALSE)</f>
        <v>00.000.000/1409-53</v>
      </c>
      <c r="H47" s="318" t="str">
        <f>CAZUL!E44</f>
        <v>BANCO DO BRASIL</v>
      </c>
      <c r="I47" s="319" t="str">
        <f>VLOOKUP(Z47,DESPESAS!A$1:D$2035,2,FALSE)</f>
        <v>04.07</v>
      </c>
      <c r="J47" s="319" t="str">
        <f>VLOOKUP(Z47,DESPESAS!A$1:D$2035,3,FALSE)</f>
        <v>TARIFAS BANCÁRIAS</v>
      </c>
      <c r="K47" s="320">
        <f>CAZUL!F44</f>
        <v>0</v>
      </c>
      <c r="L47" s="321">
        <f>CAZUL!G44</f>
        <v>363.39</v>
      </c>
      <c r="M47" s="320">
        <f>CAZUL!H44</f>
        <v>0</v>
      </c>
      <c r="N47" s="322" t="s">
        <v>1314</v>
      </c>
      <c r="O47" s="323"/>
      <c r="Z47" s="324" t="str">
        <f>CAZUL!C44</f>
        <v>TARIFAS BANCÁRIAS</v>
      </c>
    </row>
    <row r="48" spans="2:26" ht="13.95" customHeight="1">
      <c r="B48" s="312">
        <v>892811200017772</v>
      </c>
      <c r="C48" s="313" t="s">
        <v>1313</v>
      </c>
      <c r="D48" s="314" t="str">
        <f>CAZUL!D45</f>
        <v>TARIFA BANCÁRIA</v>
      </c>
      <c r="E48" s="315" t="str">
        <f>CAZUL!N45</f>
        <v>08/10/2021</v>
      </c>
      <c r="F48" s="316">
        <f>INICIO!D$5</f>
        <v>0</v>
      </c>
      <c r="G48" s="317" t="str">
        <f>VLOOKUP(H48,FORNECEDOR!$A$1:$B$897,2,FALSE)</f>
        <v>00.000.000/1409-53</v>
      </c>
      <c r="H48" s="318" t="str">
        <f>CAZUL!E45</f>
        <v>BANCO DO BRASIL</v>
      </c>
      <c r="I48" s="319" t="str">
        <f>VLOOKUP(Z48,DESPESAS!A$1:D$2035,2,FALSE)</f>
        <v>04.07</v>
      </c>
      <c r="J48" s="319" t="str">
        <f>VLOOKUP(Z48,DESPESAS!A$1:D$2035,3,FALSE)</f>
        <v>TARIFAS BANCÁRIAS</v>
      </c>
      <c r="K48" s="320">
        <f>CAZUL!F45</f>
        <v>0</v>
      </c>
      <c r="L48" s="321">
        <f>CAZUL!G45</f>
        <v>10.45</v>
      </c>
      <c r="M48" s="320">
        <f>CAZUL!H45</f>
        <v>0</v>
      </c>
      <c r="N48" s="322" t="s">
        <v>1314</v>
      </c>
      <c r="O48" s="323"/>
      <c r="Z48" s="324" t="str">
        <f>CAZUL!C45</f>
        <v>TARIFAS BANCÁRIAS</v>
      </c>
    </row>
    <row r="49" spans="2:26" ht="13.95" customHeight="1">
      <c r="B49" s="312">
        <v>892811200017773</v>
      </c>
      <c r="C49" s="313" t="s">
        <v>1313</v>
      </c>
      <c r="D49" s="314" t="str">
        <f>CAZUL!D46</f>
        <v>TARIFA BANCÁRIA</v>
      </c>
      <c r="E49" s="315" t="str">
        <f>CAZUL!N46</f>
        <v>08/10/2021</v>
      </c>
      <c r="F49" s="316">
        <f>INICIO!D$5</f>
        <v>0</v>
      </c>
      <c r="G49" s="317" t="str">
        <f>VLOOKUP(H49,FORNECEDOR!$A$1:$B$897,2,FALSE)</f>
        <v>00.000.000/1409-53</v>
      </c>
      <c r="H49" s="318" t="str">
        <f>CAZUL!E46</f>
        <v>BANCO DO BRASIL</v>
      </c>
      <c r="I49" s="319" t="str">
        <f>VLOOKUP(Z49,DESPESAS!A$1:D$2035,2,FALSE)</f>
        <v>04.07</v>
      </c>
      <c r="J49" s="319" t="str">
        <f>VLOOKUP(Z49,DESPESAS!A$1:D$2035,3,FALSE)</f>
        <v>TARIFAS BANCÁRIAS</v>
      </c>
      <c r="K49" s="320">
        <f>CAZUL!F46</f>
        <v>0</v>
      </c>
      <c r="L49" s="321">
        <f>CAZUL!G46</f>
        <v>10.45</v>
      </c>
      <c r="M49" s="320">
        <f>CAZUL!H46</f>
        <v>685855.19000000018</v>
      </c>
      <c r="N49" s="322" t="s">
        <v>1314</v>
      </c>
      <c r="O49" s="323"/>
      <c r="Z49" s="324" t="str">
        <f>CAZUL!C46</f>
        <v>TARIFAS BANCÁRIAS</v>
      </c>
    </row>
    <row r="50" spans="2:26" ht="13.95" customHeight="1">
      <c r="B50" s="312">
        <v>551369000014210</v>
      </c>
      <c r="C50" s="313" t="s">
        <v>1313</v>
      </c>
      <c r="D50" s="314" t="str">
        <f>CAZUL!D47</f>
        <v>NF 71.083</v>
      </c>
      <c r="E50" s="315" t="str">
        <f>CAZUL!N47</f>
        <v>13/10/2021</v>
      </c>
      <c r="F50" s="316">
        <f>INICIO!D$5</f>
        <v>0</v>
      </c>
      <c r="G50" s="317" t="str">
        <f>VLOOKUP(H50,FORNECEDOR!$A$1:$B$897,2,FALSE)</f>
        <v>05.106.105/0001-52</v>
      </c>
      <c r="H50" s="318" t="str">
        <f>CAZUL!E47</f>
        <v>CALLMED COMERCIO DE MED E REP LTDA.</v>
      </c>
      <c r="I50" s="319" t="str">
        <f>VLOOKUP(Z50,DESPESAS!A$1:D$2035,2,FALSE)</f>
        <v>02.01</v>
      </c>
      <c r="J50" s="319" t="str">
        <f>VLOOKUP(Z50,DESPESAS!A$1:D$2035,3,FALSE)</f>
        <v>MEDICAMENTOS</v>
      </c>
      <c r="K50" s="320">
        <f>CAZUL!F47</f>
        <v>0</v>
      </c>
      <c r="L50" s="321">
        <f>CAZUL!G47</f>
        <v>1498</v>
      </c>
      <c r="M50" s="320">
        <f>CAZUL!H47</f>
        <v>0</v>
      </c>
      <c r="N50" s="322" t="s">
        <v>1314</v>
      </c>
      <c r="O50" s="323"/>
      <c r="Z50" s="324" t="str">
        <f>CAZUL!C47</f>
        <v>MEDICAMENTOS</v>
      </c>
    </row>
    <row r="51" spans="2:26" ht="13.95" customHeight="1">
      <c r="B51" s="312">
        <v>551598000105466</v>
      </c>
      <c r="C51" s="313" t="s">
        <v>1313</v>
      </c>
      <c r="D51" s="314" t="str">
        <f>CAZUL!D48</f>
        <v>NF 10.656</v>
      </c>
      <c r="E51" s="315" t="str">
        <f>CAZUL!N48</f>
        <v>13/10/2021</v>
      </c>
      <c r="F51" s="316">
        <f>INICIO!D$5</f>
        <v>0</v>
      </c>
      <c r="G51" s="317" t="str">
        <f>VLOOKUP(H51,FORNECEDOR!$A$1:$B$897,2,FALSE)</f>
        <v>02.713.654/0001-98</v>
      </c>
      <c r="H51" s="318" t="str">
        <f>CAZUL!E48</f>
        <v xml:space="preserve">JOSE ANACLETO SOBRINHO </v>
      </c>
      <c r="I51" s="319" t="str">
        <f>VLOOKUP(Z51,DESPESAS!A$1:D$2035,2,FALSE)</f>
        <v>02.07</v>
      </c>
      <c r="J51" s="319" t="str">
        <f>VLOOKUP(Z51,DESPESAS!A$1:D$2035,3,FALSE)</f>
        <v>Materiais de Escritório</v>
      </c>
      <c r="K51" s="320">
        <f>CAZUL!F48</f>
        <v>0</v>
      </c>
      <c r="L51" s="321">
        <f>CAZUL!G48</f>
        <v>540</v>
      </c>
      <c r="M51" s="320">
        <f>CAZUL!H48</f>
        <v>0</v>
      </c>
      <c r="N51" s="322" t="s">
        <v>1314</v>
      </c>
      <c r="O51" s="323"/>
      <c r="Z51" s="324" t="str">
        <f>CAZUL!C48</f>
        <v>Materiais de Escritório</v>
      </c>
    </row>
    <row r="52" spans="2:26" ht="13.95" customHeight="1">
      <c r="B52" s="312">
        <v>551598000007290</v>
      </c>
      <c r="C52" s="313" t="s">
        <v>1313</v>
      </c>
      <c r="D52" s="314" t="str">
        <f>CAZUL!D49</f>
        <v>NF 44983</v>
      </c>
      <c r="E52" s="315" t="str">
        <f>CAZUL!N49</f>
        <v>14/10/2021</v>
      </c>
      <c r="F52" s="316">
        <f>INICIO!D$5</f>
        <v>0</v>
      </c>
      <c r="G52" s="317" t="str">
        <f>VLOOKUP(H52,FORNECEDOR!$A$1:$B$897,2,FALSE)</f>
        <v>04.288.424/0001-54</v>
      </c>
      <c r="H52" s="318" t="str">
        <f>CAZUL!E49</f>
        <v>KAIROZ COMERCIO E REPRESENTACAO LTDA</v>
      </c>
      <c r="I52" s="319" t="str">
        <f>VLOOKUP(Z52,DESPESAS!A$1:D$2035,2,FALSE)</f>
        <v>02.07</v>
      </c>
      <c r="J52" s="319" t="str">
        <f>VLOOKUP(Z52,DESPESAS!A$1:D$2035,3,FALSE)</f>
        <v>Materiais de Escritório</v>
      </c>
      <c r="K52" s="320">
        <f>CAZUL!F49</f>
        <v>0</v>
      </c>
      <c r="L52" s="321">
        <f>CAZUL!G49</f>
        <v>735</v>
      </c>
      <c r="M52" s="320">
        <f>CAZUL!H49</f>
        <v>683082.19000000018</v>
      </c>
      <c r="N52" s="322" t="s">
        <v>1314</v>
      </c>
      <c r="O52" s="323"/>
      <c r="Z52" s="324" t="str">
        <f>CAZUL!C49</f>
        <v>Materiais de Escritório</v>
      </c>
    </row>
    <row r="53" spans="2:26" ht="13.95" customHeight="1">
      <c r="B53" s="312">
        <v>550094000019740</v>
      </c>
      <c r="C53" s="313" t="s">
        <v>1313</v>
      </c>
      <c r="D53" s="314" t="str">
        <f>CAZUL!D50</f>
        <v>NF 70.492</v>
      </c>
      <c r="E53" s="315" t="str">
        <f>CAZUL!N50</f>
        <v>14/10/2021</v>
      </c>
      <c r="F53" s="316">
        <f>INICIO!D$5</f>
        <v>0</v>
      </c>
      <c r="G53" s="317" t="str">
        <f>VLOOKUP(H53,FORNECEDOR!$A$1:$B$897,2,FALSE)</f>
        <v>41.389.750/0001-84</v>
      </c>
      <c r="H53" s="318" t="str">
        <f>CAZUL!E50</f>
        <v xml:space="preserve">J LAERCIO SOUZA DE VASCONCELOS </v>
      </c>
      <c r="I53" s="319" t="str">
        <f>VLOOKUP(Z53,DESPESAS!A$1:D$2035,2,FALSE)</f>
        <v>02.02</v>
      </c>
      <c r="J53" s="319" t="str">
        <f>VLOOKUP(Z53,DESPESAS!A$1:D$2035,3,FALSE)</f>
        <v>MATERIAIS DE CONSUMO</v>
      </c>
      <c r="K53" s="320">
        <f>CAZUL!F50</f>
        <v>0</v>
      </c>
      <c r="L53" s="321">
        <f>CAZUL!G50</f>
        <v>386.87</v>
      </c>
      <c r="M53" s="320">
        <f>CAZUL!H50</f>
        <v>682695.32000000018</v>
      </c>
      <c r="N53" s="322" t="s">
        <v>1314</v>
      </c>
      <c r="O53" s="323"/>
      <c r="Z53" s="324" t="str">
        <f>CAZUL!C50</f>
        <v>MATERIAL HOSPITALAR</v>
      </c>
    </row>
    <row r="54" spans="2:26" ht="13.95" customHeight="1">
      <c r="B54" s="312">
        <v>551598000029745</v>
      </c>
      <c r="C54" s="313" t="s">
        <v>1313</v>
      </c>
      <c r="D54" s="314" t="str">
        <f>CAZUL!D51</f>
        <v>NF 36164</v>
      </c>
      <c r="E54" s="315" t="str">
        <f>CAZUL!N51</f>
        <v>14/10/2021</v>
      </c>
      <c r="F54" s="316">
        <f>INICIO!D$5</f>
        <v>0</v>
      </c>
      <c r="G54" s="317" t="str">
        <f>VLOOKUP(H54,FORNECEDOR!$A$1:$B$897,2,FALSE)</f>
        <v>13.753.768/0001-88</v>
      </c>
      <c r="H54" s="318" t="str">
        <f>CAZUL!E51</f>
        <v>JA COMERCIO DE DESCARTAVEIS LTDA EPP</v>
      </c>
      <c r="I54" s="319" t="str">
        <f>VLOOKUP(Z54,DESPESAS!A$1:D$2035,2,FALSE)</f>
        <v>02.06</v>
      </c>
      <c r="J54" s="319" t="str">
        <f>VLOOKUP(Z54,DESPESAS!A$1:D$2035,3,FALSE)</f>
        <v>MATERIAIS DE LIMPEZA</v>
      </c>
      <c r="K54" s="320">
        <f>CAZUL!F51</f>
        <v>0</v>
      </c>
      <c r="L54" s="321">
        <f>CAZUL!G51</f>
        <v>575</v>
      </c>
      <c r="M54" s="320">
        <f>CAZUL!H51</f>
        <v>0</v>
      </c>
      <c r="N54" s="322" t="s">
        <v>1314</v>
      </c>
      <c r="O54" s="323"/>
      <c r="Z54" s="324" t="str">
        <f>CAZUL!C51</f>
        <v>Materiais de Limpeza e de Higiene</v>
      </c>
    </row>
    <row r="55" spans="2:26" ht="13.95" customHeight="1">
      <c r="B55" s="312">
        <v>551598000007290</v>
      </c>
      <c r="C55" s="313" t="s">
        <v>1313</v>
      </c>
      <c r="D55" s="314" t="str">
        <f>CAZUL!D52</f>
        <v>NF 44985</v>
      </c>
      <c r="E55" s="315" t="str">
        <f>CAZUL!N52</f>
        <v>14/10/2021</v>
      </c>
      <c r="F55" s="316">
        <f>INICIO!D$5</f>
        <v>0</v>
      </c>
      <c r="G55" s="317" t="str">
        <f>VLOOKUP(H55,FORNECEDOR!$A$1:$B$897,2,FALSE)</f>
        <v>04.288.424/0001-54</v>
      </c>
      <c r="H55" s="318" t="str">
        <f>CAZUL!E52</f>
        <v>KAIROZ COMERCIO E REPRESENTACAO LTDA</v>
      </c>
      <c r="I55" s="319" t="str">
        <f>VLOOKUP(Z55,DESPESAS!A$1:D$2035,2,FALSE)</f>
        <v>02.06</v>
      </c>
      <c r="J55" s="319" t="str">
        <f>VLOOKUP(Z55,DESPESAS!A$1:D$2035,3,FALSE)</f>
        <v>MATERIAIS DE LIMPEZA</v>
      </c>
      <c r="K55" s="320">
        <f>CAZUL!F52</f>
        <v>0</v>
      </c>
      <c r="L55" s="321">
        <f>CAZUL!G52</f>
        <v>405.89</v>
      </c>
      <c r="M55" s="320">
        <f>CAZUL!H52</f>
        <v>0</v>
      </c>
      <c r="N55" s="322" t="s">
        <v>1314</v>
      </c>
      <c r="O55" s="323"/>
      <c r="Z55" s="324" t="str">
        <f>CAZUL!C52</f>
        <v>Materiais de Limpeza e de Higiene</v>
      </c>
    </row>
    <row r="56" spans="2:26" ht="13.95" customHeight="1">
      <c r="B56" s="312">
        <v>101401</v>
      </c>
      <c r="C56" s="313" t="s">
        <v>1313</v>
      </c>
      <c r="D56" s="314" t="str">
        <f>CAZUL!D53</f>
        <v>NF 12365</v>
      </c>
      <c r="E56" s="315" t="str">
        <f>CAZUL!N53</f>
        <v>14/10/2021</v>
      </c>
      <c r="F56" s="316">
        <f>INICIO!D$5</f>
        <v>0</v>
      </c>
      <c r="G56" s="317" t="str">
        <f>VLOOKUP(H56,FORNECEDOR!$A$1:$B$897,2,FALSE)</f>
        <v>28.358.623/0001-50</v>
      </c>
      <c r="H56" s="318" t="str">
        <f>CAZUL!E53</f>
        <v>PEDRO VICTOR F SILVA</v>
      </c>
      <c r="I56" s="319" t="str">
        <f>VLOOKUP(Z56,DESPESAS!A$1:D$2035,2,FALSE)</f>
        <v>02.06</v>
      </c>
      <c r="J56" s="319" t="str">
        <f>VLOOKUP(Z56,DESPESAS!A$1:D$2035,3,FALSE)</f>
        <v>MATERIAIS DE LIMPEZA</v>
      </c>
      <c r="K56" s="320">
        <f>CAZUL!F53</f>
        <v>0</v>
      </c>
      <c r="L56" s="321">
        <f>CAZUL!G53</f>
        <v>557.02</v>
      </c>
      <c r="M56" s="320">
        <f>CAZUL!H53</f>
        <v>681157.41000000015</v>
      </c>
      <c r="N56" s="322" t="s">
        <v>1314</v>
      </c>
      <c r="O56" s="323"/>
      <c r="Z56" s="324" t="str">
        <f>CAZUL!C53</f>
        <v>Materiais de Limpeza e de Higiene</v>
      </c>
    </row>
    <row r="57" spans="2:26" ht="13.95" customHeight="1">
      <c r="B57" s="312">
        <v>862871200185322</v>
      </c>
      <c r="C57" s="313" t="s">
        <v>1313</v>
      </c>
      <c r="D57" s="314" t="str">
        <f>CAZUL!D54</f>
        <v>TARIFA BANCÁRIA</v>
      </c>
      <c r="E57" s="315" t="str">
        <f>CAZUL!N54</f>
        <v>14/10/2021</v>
      </c>
      <c r="F57" s="316">
        <f>INICIO!D$5</f>
        <v>0</v>
      </c>
      <c r="G57" s="317" t="str">
        <f>VLOOKUP(H57,FORNECEDOR!$A$1:$B$897,2,FALSE)</f>
        <v>00.000.000/1409-53</v>
      </c>
      <c r="H57" s="318" t="str">
        <f>CAZUL!E54</f>
        <v>BANCO DO BRASIL</v>
      </c>
      <c r="I57" s="319" t="str">
        <f>VLOOKUP(Z57,DESPESAS!A$1:D$2035,2,FALSE)</f>
        <v>04.07</v>
      </c>
      <c r="J57" s="319" t="str">
        <f>VLOOKUP(Z57,DESPESAS!A$1:D$2035,3,FALSE)</f>
        <v>TARIFAS BANCÁRIAS</v>
      </c>
      <c r="K57" s="320">
        <f>CAZUL!F54</f>
        <v>0</v>
      </c>
      <c r="L57" s="321">
        <f>CAZUL!G54</f>
        <v>10.45</v>
      </c>
      <c r="M57" s="320">
        <f>CAZUL!H54</f>
        <v>681146.9600000002</v>
      </c>
      <c r="N57" s="322" t="s">
        <v>1314</v>
      </c>
      <c r="O57" s="323"/>
      <c r="Z57" s="324" t="str">
        <f>CAZUL!C54</f>
        <v>TARIFAS BANCÁRIAS</v>
      </c>
    </row>
    <row r="58" spans="2:26" ht="13.95" customHeight="1">
      <c r="B58" s="312">
        <v>553515000015168</v>
      </c>
      <c r="C58" s="313" t="s">
        <v>1313</v>
      </c>
      <c r="D58" s="314" t="str">
        <f>CAZUL!D55</f>
        <v>NF 2.889</v>
      </c>
      <c r="E58" s="315" t="str">
        <f>CAZUL!N55</f>
        <v>15/10/2021</v>
      </c>
      <c r="F58" s="316">
        <f>INICIO!D$5</f>
        <v>0</v>
      </c>
      <c r="G58" s="317" t="str">
        <f>VLOOKUP(H58,FORNECEDOR!$A$1:$B$897,2,FALSE)</f>
        <v>27.589.757/0001-19</v>
      </c>
      <c r="H58" s="318" t="str">
        <f>CAZUL!E55</f>
        <v>RX2 DISTRIBUIDORA DE MEDICAMENTOS E EQUIPAMENTOS H</v>
      </c>
      <c r="I58" s="319" t="str">
        <f>VLOOKUP(Z58,DESPESAS!A$1:D$2035,2,FALSE)</f>
        <v>02.01</v>
      </c>
      <c r="J58" s="319" t="str">
        <f>VLOOKUP(Z58,DESPESAS!A$1:D$2035,3,FALSE)</f>
        <v>MEDICAMENTOS</v>
      </c>
      <c r="K58" s="320">
        <f>CAZUL!F55</f>
        <v>0</v>
      </c>
      <c r="L58" s="321">
        <f>CAZUL!G55</f>
        <v>4567</v>
      </c>
      <c r="M58" s="320">
        <f>CAZUL!H55</f>
        <v>676579.9600000002</v>
      </c>
      <c r="N58" s="322" t="s">
        <v>1314</v>
      </c>
      <c r="O58" s="323"/>
      <c r="Z58" s="324" t="str">
        <f>CAZUL!C55</f>
        <v>MEDICAMENTOS</v>
      </c>
    </row>
    <row r="59" spans="2:26" ht="13.95" customHeight="1">
      <c r="B59" s="312">
        <v>553515000015168</v>
      </c>
      <c r="C59" s="313" t="s">
        <v>1313</v>
      </c>
      <c r="D59" s="314" t="str">
        <f>CAZUL!D56</f>
        <v>NF 2.901</v>
      </c>
      <c r="E59" s="315" t="str">
        <f>CAZUL!N56</f>
        <v>15/10/2021</v>
      </c>
      <c r="F59" s="316">
        <f>INICIO!D$5</f>
        <v>0</v>
      </c>
      <c r="G59" s="317" t="str">
        <f>VLOOKUP(H59,FORNECEDOR!$A$1:$B$897,2,FALSE)</f>
        <v>27.589.757/0001-19</v>
      </c>
      <c r="H59" s="318" t="str">
        <f>CAZUL!E56</f>
        <v>RX2 DISTRIBUIDORA DE MEDICAMENTOS E EQUIPAMENTOS H</v>
      </c>
      <c r="I59" s="319" t="str">
        <f>VLOOKUP(Z59,DESPESAS!A$1:D$2035,2,FALSE)</f>
        <v>02.02</v>
      </c>
      <c r="J59" s="319" t="str">
        <f>VLOOKUP(Z59,DESPESAS!A$1:D$2035,3,FALSE)</f>
        <v>MATERIAIS DE CONSUMO</v>
      </c>
      <c r="K59" s="320">
        <f>CAZUL!F56</f>
        <v>0</v>
      </c>
      <c r="L59" s="321">
        <f>CAZUL!G56</f>
        <v>1235.52</v>
      </c>
      <c r="M59" s="320">
        <f>CAZUL!H56</f>
        <v>675344.44000000018</v>
      </c>
      <c r="N59" s="322" t="s">
        <v>1314</v>
      </c>
      <c r="O59" s="323"/>
      <c r="Z59" s="324" t="str">
        <f>CAZUL!C56</f>
        <v>MATERIAL HOSPITALAR</v>
      </c>
    </row>
    <row r="60" spans="2:26" ht="13.95" customHeight="1">
      <c r="B60" s="312">
        <v>553546000103135</v>
      </c>
      <c r="C60" s="313" t="s">
        <v>1313</v>
      </c>
      <c r="D60" s="314" t="str">
        <f>CAZUL!D57</f>
        <v>1/1Compra NFe 25775-1</v>
      </c>
      <c r="E60" s="315" t="str">
        <f>CAZUL!N57</f>
        <v>15/10/2021</v>
      </c>
      <c r="F60" s="316">
        <f>INICIO!D$5</f>
        <v>0</v>
      </c>
      <c r="G60" s="317" t="str">
        <f>VLOOKUP(H60,FORNECEDOR!$A$1:$B$897,2,FALSE)</f>
        <v>27.292.082/0001-41</v>
      </c>
      <c r="H60" s="318" t="str">
        <f>CAZUL!E57</f>
        <v>MEDINOVE</v>
      </c>
      <c r="I60" s="319" t="str">
        <f>VLOOKUP(Z60,DESPESAS!A$1:D$2035,2,FALSE)</f>
        <v>02.02</v>
      </c>
      <c r="J60" s="319" t="str">
        <f>VLOOKUP(Z60,DESPESAS!A$1:D$2035,3,FALSE)</f>
        <v>MATERIAIS DE CONSUMO</v>
      </c>
      <c r="K60" s="320">
        <f>CAZUL!F57</f>
        <v>0</v>
      </c>
      <c r="L60" s="321">
        <f>CAZUL!G57</f>
        <v>11602.4</v>
      </c>
      <c r="M60" s="320">
        <f>CAZUL!H57</f>
        <v>663742.04000000015</v>
      </c>
      <c r="N60" s="322" t="s">
        <v>1314</v>
      </c>
      <c r="O60" s="323"/>
      <c r="Z60" s="324" t="str">
        <f>CAZUL!C57</f>
        <v>MATERIAL HOSPITALAR</v>
      </c>
    </row>
    <row r="61" spans="2:26" ht="13.95" customHeight="1">
      <c r="B61" s="312">
        <v>101502</v>
      </c>
      <c r="C61" s="313" t="s">
        <v>1313</v>
      </c>
      <c r="D61" s="314" t="str">
        <f>CAZUL!D58</f>
        <v>NF 417244</v>
      </c>
      <c r="E61" s="315" t="str">
        <f>CAZUL!N58</f>
        <v>15/10/2021</v>
      </c>
      <c r="F61" s="316">
        <f>INICIO!D$5</f>
        <v>0</v>
      </c>
      <c r="G61" s="317" t="str">
        <f>VLOOKUP(H61,FORNECEDOR!$A$1:$B$897,2,FALSE)</f>
        <v>02.626.340/0001-58</v>
      </c>
      <c r="H61" s="318" t="str">
        <f>CAZUL!E58</f>
        <v>ART MÉDICA COM E REP E PROD HOSP</v>
      </c>
      <c r="I61" s="319" t="str">
        <f>VLOOKUP(Z61,DESPESAS!A$1:D$2035,2,FALSE)</f>
        <v>02.02</v>
      </c>
      <c r="J61" s="319" t="str">
        <f>VLOOKUP(Z61,DESPESAS!A$1:D$2035,3,FALSE)</f>
        <v>MATERIAIS DE CONSUMO</v>
      </c>
      <c r="K61" s="320">
        <f>CAZUL!F58</f>
        <v>0</v>
      </c>
      <c r="L61" s="321">
        <f>CAZUL!G58</f>
        <v>6770.97</v>
      </c>
      <c r="M61" s="320">
        <f>CAZUL!H58</f>
        <v>656971.07000000018</v>
      </c>
      <c r="N61" s="322" t="s">
        <v>1314</v>
      </c>
      <c r="O61" s="323"/>
      <c r="Z61" s="324" t="str">
        <f>CAZUL!C58</f>
        <v>MATERIAL HOSPITALAR</v>
      </c>
    </row>
    <row r="62" spans="2:26" ht="13.95" customHeight="1">
      <c r="B62" s="312">
        <v>553515000015168</v>
      </c>
      <c r="C62" s="313" t="s">
        <v>1313</v>
      </c>
      <c r="D62" s="314" t="str">
        <f>CAZUL!D59</f>
        <v>NF 2.977</v>
      </c>
      <c r="E62" s="315" t="str">
        <f>CAZUL!N59</f>
        <v>15/10/2021</v>
      </c>
      <c r="F62" s="316">
        <f>INICIO!D$5</f>
        <v>0</v>
      </c>
      <c r="G62" s="317" t="str">
        <f>VLOOKUP(H62,FORNECEDOR!$A$1:$B$897,2,FALSE)</f>
        <v>27.589.757/0001-19</v>
      </c>
      <c r="H62" s="318" t="str">
        <f>CAZUL!E59</f>
        <v>RX2 DISTRIBUIDORA DE MEDICAMENTOS E EQUIPAMENTOS H</v>
      </c>
      <c r="I62" s="319" t="str">
        <f>VLOOKUP(Z62,DESPESAS!A$1:D$2035,2,FALSE)</f>
        <v>02.02</v>
      </c>
      <c r="J62" s="319" t="str">
        <f>VLOOKUP(Z62,DESPESAS!A$1:D$2035,3,FALSE)</f>
        <v>MATERIAIS DE CONSUMO</v>
      </c>
      <c r="K62" s="320">
        <f>CAZUL!F59</f>
        <v>0</v>
      </c>
      <c r="L62" s="321">
        <f>CAZUL!G59</f>
        <v>3905</v>
      </c>
      <c r="M62" s="320">
        <f>CAZUL!H59</f>
        <v>653066.07000000018</v>
      </c>
      <c r="N62" s="322" t="s">
        <v>1314</v>
      </c>
      <c r="O62" s="323"/>
      <c r="Z62" s="324" t="str">
        <f>CAZUL!C59</f>
        <v>MATERIAL HOSPITALAR</v>
      </c>
    </row>
    <row r="63" spans="2:26" ht="13.95" customHeight="1">
      <c r="B63" s="312">
        <v>550239000008601</v>
      </c>
      <c r="C63" s="313" t="s">
        <v>1313</v>
      </c>
      <c r="D63" s="314" t="str">
        <f>CAZUL!D60</f>
        <v>NF 10.044</v>
      </c>
      <c r="E63" s="315" t="str">
        <f>CAZUL!N60</f>
        <v>15/10/2021</v>
      </c>
      <c r="F63" s="316">
        <f>INICIO!D$5</f>
        <v>0</v>
      </c>
      <c r="G63" s="317" t="str">
        <f>VLOOKUP(H63,FORNECEDOR!$A$1:$B$897,2,FALSE)</f>
        <v>05.199.870/0001-55</v>
      </c>
      <c r="H63" s="318" t="str">
        <f>CAZUL!E60</f>
        <v>MAXXI DISTRIBUIDORA DE MEDICAMENTOS HOSP.</v>
      </c>
      <c r="I63" s="319" t="str">
        <f>VLOOKUP(Z63,DESPESAS!A$1:D$2035,2,FALSE)</f>
        <v>02.02</v>
      </c>
      <c r="J63" s="319" t="str">
        <f>VLOOKUP(Z63,DESPESAS!A$1:D$2035,3,FALSE)</f>
        <v>MATERIAIS DE CONSUMO</v>
      </c>
      <c r="K63" s="320">
        <f>CAZUL!F60</f>
        <v>0</v>
      </c>
      <c r="L63" s="321">
        <f>CAZUL!G60</f>
        <v>608</v>
      </c>
      <c r="M63" s="320">
        <f>CAZUL!H60</f>
        <v>652458.07000000018</v>
      </c>
      <c r="N63" s="322" t="s">
        <v>1314</v>
      </c>
      <c r="O63" s="323"/>
      <c r="Z63" s="324" t="str">
        <f>CAZUL!C60</f>
        <v>MATERIAL HOSPITALAR</v>
      </c>
    </row>
    <row r="64" spans="2:26" ht="13.95" customHeight="1">
      <c r="B64" s="312">
        <v>550239000008601</v>
      </c>
      <c r="C64" s="313" t="s">
        <v>1313</v>
      </c>
      <c r="D64" s="314" t="str">
        <f>CAZUL!D61</f>
        <v>1/1Compra NFe 10291-1</v>
      </c>
      <c r="E64" s="315" t="str">
        <f>CAZUL!N61</f>
        <v>15/10/2021</v>
      </c>
      <c r="F64" s="316">
        <f>INICIO!D$5</f>
        <v>0</v>
      </c>
      <c r="G64" s="317" t="str">
        <f>VLOOKUP(H64,FORNECEDOR!$A$1:$B$897,2,FALSE)</f>
        <v>05.199.870/0001-55</v>
      </c>
      <c r="H64" s="318" t="str">
        <f>CAZUL!E61</f>
        <v>MAXXI DISTRIBUIDORA DE MEDICAMENTOS HOSPITALARES EIRELI</v>
      </c>
      <c r="I64" s="319" t="str">
        <f>VLOOKUP(Z64,DESPESAS!A$1:D$2035,2,FALSE)</f>
        <v>02.01</v>
      </c>
      <c r="J64" s="319" t="str">
        <f>VLOOKUP(Z64,DESPESAS!A$1:D$2035,3,FALSE)</f>
        <v>MEDICAMENTOS</v>
      </c>
      <c r="K64" s="320">
        <f>CAZUL!F61</f>
        <v>0</v>
      </c>
      <c r="L64" s="321">
        <f>CAZUL!G61</f>
        <v>350</v>
      </c>
      <c r="M64" s="320">
        <f>CAZUL!H61</f>
        <v>652108.07000000018</v>
      </c>
      <c r="N64" s="322" t="s">
        <v>1314</v>
      </c>
      <c r="O64" s="323"/>
      <c r="Z64" s="324" t="str">
        <f>CAZUL!C61</f>
        <v>MEDICAMENTOS</v>
      </c>
    </row>
    <row r="65" spans="2:26" ht="13.95" customHeight="1">
      <c r="B65" s="283">
        <v>550239000008601</v>
      </c>
      <c r="C65" s="313" t="s">
        <v>1313</v>
      </c>
      <c r="D65" s="314" t="str">
        <f>CAZUL!D62</f>
        <v>1/1Compra NFe 10378-1</v>
      </c>
      <c r="E65" s="315" t="str">
        <f>CAZUL!N62</f>
        <v>15/10/2021</v>
      </c>
      <c r="F65" s="316">
        <f>INICIO!D$5</f>
        <v>0</v>
      </c>
      <c r="G65" s="317" t="str">
        <f>VLOOKUP(H65,FORNECEDOR!$A$1:$B$897,2,FALSE)</f>
        <v>05.199.870/0001-55</v>
      </c>
      <c r="H65" s="318" t="str">
        <f>CAZUL!E62</f>
        <v>MAXXI DISTRIBUIDORA DE MEDICAMENTOS HOSPITALARES EIRELI</v>
      </c>
      <c r="I65" s="319" t="str">
        <f>VLOOKUP(Z65,DESPESAS!A$1:D$2035,2,FALSE)</f>
        <v>02.01</v>
      </c>
      <c r="J65" s="319" t="str">
        <f>VLOOKUP(Z65,DESPESAS!A$1:D$2035,3,FALSE)</f>
        <v>MEDICAMENTOS</v>
      </c>
      <c r="K65" s="320">
        <f>CAZUL!F62</f>
        <v>0</v>
      </c>
      <c r="L65" s="321">
        <f>CAZUL!G62</f>
        <v>2700</v>
      </c>
      <c r="M65" s="320">
        <f>CAZUL!H62</f>
        <v>649408.07000000018</v>
      </c>
      <c r="N65" s="322" t="s">
        <v>1314</v>
      </c>
      <c r="O65" s="323"/>
      <c r="Z65" s="324" t="str">
        <f>CAZUL!C62</f>
        <v>MEDICAMENTOS</v>
      </c>
    </row>
    <row r="66" spans="2:26" ht="13.95" customHeight="1">
      <c r="B66" s="312">
        <v>550239000008601</v>
      </c>
      <c r="C66" s="313" t="s">
        <v>1313</v>
      </c>
      <c r="D66" s="314" t="str">
        <f>CAZUL!D63</f>
        <v>1/1Compra NFe 10437-1</v>
      </c>
      <c r="E66" s="315" t="str">
        <f>CAZUL!N63</f>
        <v>15/10/2021</v>
      </c>
      <c r="F66" s="316">
        <f>INICIO!D$5</f>
        <v>0</v>
      </c>
      <c r="G66" s="317" t="str">
        <f>VLOOKUP(H66,FORNECEDOR!$A$1:$B$897,2,FALSE)</f>
        <v>05.199.870/0001-55</v>
      </c>
      <c r="H66" s="318" t="str">
        <f>CAZUL!E63</f>
        <v>MAXXI DISTRIBUIDORA DE MEDICAMENTOS HOSPITALARES EIRELI</v>
      </c>
      <c r="I66" s="319" t="str">
        <f>VLOOKUP(Z66,DESPESAS!A$1:D$2035,2,FALSE)</f>
        <v>02.02</v>
      </c>
      <c r="J66" s="319" t="str">
        <f>VLOOKUP(Z66,DESPESAS!A$1:D$2035,3,FALSE)</f>
        <v>MATERIAIS DE CONSUMO</v>
      </c>
      <c r="K66" s="320">
        <f>CAZUL!F63</f>
        <v>0</v>
      </c>
      <c r="L66" s="321">
        <f>CAZUL!G63</f>
        <v>530</v>
      </c>
      <c r="M66" s="320">
        <f>CAZUL!H63</f>
        <v>648878.07000000018</v>
      </c>
      <c r="N66" s="322" t="s">
        <v>1314</v>
      </c>
      <c r="O66" s="323"/>
      <c r="Z66" s="324" t="str">
        <f>CAZUL!C63</f>
        <v>MATERIAL HOSPITALAR</v>
      </c>
    </row>
    <row r="67" spans="2:26" ht="13.95" customHeight="1">
      <c r="B67" s="312">
        <v>550239000008601</v>
      </c>
      <c r="C67" s="313" t="s">
        <v>1313</v>
      </c>
      <c r="D67" s="314" t="str">
        <f>CAZUL!D64</f>
        <v>1/1Compra NFe 10483-1</v>
      </c>
      <c r="E67" s="315" t="str">
        <f>CAZUL!N64</f>
        <v>15/10/2021</v>
      </c>
      <c r="F67" s="316">
        <f>INICIO!D$5</f>
        <v>0</v>
      </c>
      <c r="G67" s="317" t="str">
        <f>VLOOKUP(H67,FORNECEDOR!$A$1:$B$897,2,FALSE)</f>
        <v>05.199.870/0001-55</v>
      </c>
      <c r="H67" s="318" t="str">
        <f>CAZUL!E64</f>
        <v>MAXXI DISTRIBUIDORA DE MEDICAMENTOS HOSPITALARES EIRELI</v>
      </c>
      <c r="I67" s="319" t="str">
        <f>VLOOKUP(Z67,DESPESAS!A$1:D$2035,2,FALSE)</f>
        <v>02.01</v>
      </c>
      <c r="J67" s="319" t="str">
        <f>VLOOKUP(Z67,DESPESAS!A$1:D$2035,3,FALSE)</f>
        <v>MEDICAMENTOS</v>
      </c>
      <c r="K67" s="320">
        <f>CAZUL!F64</f>
        <v>0</v>
      </c>
      <c r="L67" s="321">
        <f>CAZUL!G64</f>
        <v>72</v>
      </c>
      <c r="M67" s="320">
        <f>CAZUL!H64</f>
        <v>648806.07000000018</v>
      </c>
      <c r="N67" s="322" t="s">
        <v>1314</v>
      </c>
      <c r="O67" s="323"/>
      <c r="Z67" s="324" t="str">
        <f>CAZUL!C64</f>
        <v>MEDICAMENTOS</v>
      </c>
    </row>
    <row r="68" spans="2:26" ht="13.95" customHeight="1">
      <c r="B68" s="312">
        <v>101503</v>
      </c>
      <c r="C68" s="313" t="s">
        <v>1313</v>
      </c>
      <c r="D68" s="314" t="str">
        <f>CAZUL!D65</f>
        <v>1/1Compra de serviço Série:SN / NFS-e:117</v>
      </c>
      <c r="E68" s="315" t="str">
        <f>CAZUL!N65</f>
        <v>15/10/2021</v>
      </c>
      <c r="F68" s="316">
        <f>INICIO!D$5</f>
        <v>0</v>
      </c>
      <c r="G68" s="317" t="str">
        <f>VLOOKUP(H68,FORNECEDOR!$A$1:$B$897,2,FALSE)</f>
        <v>34.512.073/0001-84</v>
      </c>
      <c r="H68" s="318" t="str">
        <f>CAZUL!E65</f>
        <v>BRUNO DE GOES GERBASE</v>
      </c>
      <c r="I68" s="319" t="str">
        <f>VLOOKUP(Z68,DESPESAS!A$1:D$2035,2,FALSE)</f>
        <v>04.01</v>
      </c>
      <c r="J68" s="319" t="str">
        <f>VLOOKUP(Z68,DESPESAS!A$1:D$2035,3,FALSE)</f>
        <v xml:space="preserve">ASSESSORIA JURÍDICA </v>
      </c>
      <c r="K68" s="320">
        <f>CAZUL!F65</f>
        <v>0</v>
      </c>
      <c r="L68" s="321">
        <f>CAZUL!G65</f>
        <v>12000</v>
      </c>
      <c r="M68" s="320">
        <f>CAZUL!H65</f>
        <v>636806.07000000018</v>
      </c>
      <c r="N68" s="322" t="s">
        <v>1314</v>
      </c>
      <c r="O68" s="323"/>
      <c r="Z68" s="324" t="str">
        <f>CAZUL!C65</f>
        <v>Honorários Advocatícios</v>
      </c>
    </row>
    <row r="69" spans="2:26" ht="13.95" customHeight="1">
      <c r="B69" s="312">
        <v>551020000018879</v>
      </c>
      <c r="C69" s="313" t="s">
        <v>1313</v>
      </c>
      <c r="D69" s="314" t="str">
        <f>CAZUL!D66</f>
        <v>Rescisão</v>
      </c>
      <c r="E69" s="315" t="str">
        <f>CAZUL!N66</f>
        <v>15/10/2021</v>
      </c>
      <c r="F69" s="316">
        <f>INICIO!D$5</f>
        <v>0</v>
      </c>
      <c r="G69" s="317" t="str">
        <f>VLOOKUP(H69,FORNECEDOR!$A$1:$B$897,2,FALSE)</f>
        <v>001.821.613-74</v>
      </c>
      <c r="H69" s="318" t="str">
        <f>CAZUL!E66</f>
        <v>GERSON ARRAIS PINTO FILHO</v>
      </c>
      <c r="I69" s="319" t="str">
        <f>VLOOKUP(Z69,DESPESAS!A$1:D$2035,2,FALSE)</f>
        <v>01.03</v>
      </c>
      <c r="J69" s="319" t="str">
        <f>VLOOKUP(Z69,DESPESAS!A$1:D$2035,3,FALSE)</f>
        <v>RESCISÕES</v>
      </c>
      <c r="K69" s="320">
        <f>CAZUL!F66</f>
        <v>0</v>
      </c>
      <c r="L69" s="321">
        <f>CAZUL!G66</f>
        <v>1801.67</v>
      </c>
      <c r="M69" s="320">
        <f>CAZUL!H66</f>
        <v>635004.40000000014</v>
      </c>
      <c r="N69" s="322" t="s">
        <v>1314</v>
      </c>
      <c r="O69" s="323"/>
      <c r="Z69" s="324" t="str">
        <f>CAZUL!C66</f>
        <v>RESCISÕES</v>
      </c>
    </row>
    <row r="70" spans="2:26" ht="13.95" customHeight="1">
      <c r="B70" s="312">
        <v>101501</v>
      </c>
      <c r="C70" s="313" t="s">
        <v>1313</v>
      </c>
      <c r="D70" s="314" t="str">
        <f>CAZUL!D67</f>
        <v>1/1Compra de serviço Série:SN / NFS-e:981246</v>
      </c>
      <c r="E70" s="315" t="str">
        <f>CAZUL!N67</f>
        <v>15/10/2021</v>
      </c>
      <c r="F70" s="316">
        <f>INICIO!D$5</f>
        <v>0</v>
      </c>
      <c r="G70" s="317" t="str">
        <f>VLOOKUP(H70,FORNECEDOR!$A$1:$B$897,2,FALSE)</f>
        <v>04.601.397/0001-28</v>
      </c>
      <c r="H70" s="318" t="str">
        <f>CAZUL!E67</f>
        <v>BRISANET SERVIÇO DE TELECOMUNICAÇÃO LTDA</v>
      </c>
      <c r="I70" s="319" t="str">
        <f>VLOOKUP(Z70,DESPESAS!A$1:D$2035,2,FALSE)</f>
        <v>03.19</v>
      </c>
      <c r="J70" s="319" t="str">
        <f>VLOOKUP(Z70,DESPESAS!A$1:D$2035,3,FALSE)</f>
        <v xml:space="preserve">INTERNET </v>
      </c>
      <c r="K70" s="320">
        <f>CAZUL!F67</f>
        <v>0</v>
      </c>
      <c r="L70" s="321">
        <f>CAZUL!G67</f>
        <v>839.4</v>
      </c>
      <c r="M70" s="320">
        <f>CAZUL!H67</f>
        <v>0</v>
      </c>
      <c r="N70" s="322" t="s">
        <v>1314</v>
      </c>
      <c r="O70" s="323"/>
      <c r="Z70" s="324" t="str">
        <f>CAZUL!C67</f>
        <v>INTERNET</v>
      </c>
    </row>
    <row r="71" spans="2:26" ht="13.95" customHeight="1">
      <c r="B71" s="312">
        <v>550094000019740</v>
      </c>
      <c r="C71" s="313" t="s">
        <v>1313</v>
      </c>
      <c r="D71" s="314" t="str">
        <f>CAZUL!D68</f>
        <v>NF 70.500</v>
      </c>
      <c r="E71" s="315" t="str">
        <f>CAZUL!N68</f>
        <v>15/10/2021</v>
      </c>
      <c r="F71" s="316">
        <f>INICIO!D$5</f>
        <v>0</v>
      </c>
      <c r="G71" s="317" t="str">
        <f>VLOOKUP(H71,FORNECEDOR!$A$1:$B$897,2,FALSE)</f>
        <v>41.389.750/0001-84</v>
      </c>
      <c r="H71" s="318" t="str">
        <f>CAZUL!E68</f>
        <v xml:space="preserve">J LAERCIO SOUZA DE VASCONCELOS </v>
      </c>
      <c r="I71" s="319" t="str">
        <f>VLOOKUP(Z71,DESPESAS!A$1:D$2035,2,FALSE)</f>
        <v>02.01</v>
      </c>
      <c r="J71" s="319" t="str">
        <f>VLOOKUP(Z71,DESPESAS!A$1:D$2035,3,FALSE)</f>
        <v>MEDICAMENTOS</v>
      </c>
      <c r="K71" s="320">
        <f>CAZUL!F68</f>
        <v>0</v>
      </c>
      <c r="L71" s="321">
        <f>CAZUL!G68</f>
        <v>719.49</v>
      </c>
      <c r="M71" s="320">
        <f>CAZUL!H68</f>
        <v>633445.51000000013</v>
      </c>
      <c r="N71" s="322" t="s">
        <v>1314</v>
      </c>
      <c r="O71" s="323"/>
      <c r="Z71" s="324" t="str">
        <f>CAZUL!C68</f>
        <v>MEDICAMENTOS</v>
      </c>
    </row>
    <row r="72" spans="2:26" ht="13.95" customHeight="1">
      <c r="B72" s="312">
        <v>550094000019740</v>
      </c>
      <c r="C72" s="313" t="s">
        <v>1313</v>
      </c>
      <c r="D72" s="314" t="str">
        <f>CAZUL!D69</f>
        <v>NF 70.498</v>
      </c>
      <c r="E72" s="315" t="str">
        <f>CAZUL!N69</f>
        <v>15/10/2021</v>
      </c>
      <c r="F72" s="316">
        <f>INICIO!D$5</f>
        <v>0</v>
      </c>
      <c r="G72" s="317" t="str">
        <f>VLOOKUP(H72,FORNECEDOR!$A$1:$B$897,2,FALSE)</f>
        <v>41.389.750/0001-84</v>
      </c>
      <c r="H72" s="318" t="str">
        <f>CAZUL!E69</f>
        <v xml:space="preserve">J LAERCIO SOUZA DE VASCONCELOS </v>
      </c>
      <c r="I72" s="319" t="str">
        <f>VLOOKUP(Z72,DESPESAS!A$1:D$2035,2,FALSE)</f>
        <v>02.02</v>
      </c>
      <c r="J72" s="319" t="str">
        <f>VLOOKUP(Z72,DESPESAS!A$1:D$2035,3,FALSE)</f>
        <v>MATERIAIS DE CONSUMO</v>
      </c>
      <c r="K72" s="320">
        <f>CAZUL!F69</f>
        <v>0</v>
      </c>
      <c r="L72" s="321">
        <f>CAZUL!G69</f>
        <v>934.22</v>
      </c>
      <c r="M72" s="320">
        <f>CAZUL!H69</f>
        <v>632511.29000000015</v>
      </c>
      <c r="N72" s="322" t="s">
        <v>1314</v>
      </c>
      <c r="O72" s="323"/>
      <c r="Z72" s="324" t="str">
        <f>CAZUL!C69</f>
        <v>MATERIAL HOSPITALAR</v>
      </c>
    </row>
    <row r="73" spans="2:26" ht="13.95" customHeight="1">
      <c r="B73" s="312">
        <v>551369000045951</v>
      </c>
      <c r="C73" s="313" t="s">
        <v>1313</v>
      </c>
      <c r="D73" s="314" t="str">
        <f>CAZUL!D70</f>
        <v>NF 55.542</v>
      </c>
      <c r="E73" s="315" t="str">
        <f>CAZUL!N70</f>
        <v>15/10/2021</v>
      </c>
      <c r="F73" s="316">
        <f>INICIO!D$5</f>
        <v>0</v>
      </c>
      <c r="G73" s="317" t="str">
        <f>VLOOKUP(H73,FORNECEDOR!$A$1:$B$897,2,FALSE)</f>
        <v>08.077.211/0001-34</v>
      </c>
      <c r="H73" s="318" t="str">
        <f>CAZUL!E70</f>
        <v>T S COMERCIAL DE MEDICAMENTOS E REPRESENTAÇÃO LTDA</v>
      </c>
      <c r="I73" s="319" t="str">
        <f>VLOOKUP(Z73,DESPESAS!A$1:D$2035,2,FALSE)</f>
        <v>02.02</v>
      </c>
      <c r="J73" s="319" t="str">
        <f>VLOOKUP(Z73,DESPESAS!A$1:D$2035,3,FALSE)</f>
        <v>MATERIAIS DE CONSUMO</v>
      </c>
      <c r="K73" s="320">
        <f>CAZUL!F70</f>
        <v>0</v>
      </c>
      <c r="L73" s="321">
        <f>CAZUL!G70</f>
        <v>1617.29</v>
      </c>
      <c r="M73" s="320">
        <f>CAZUL!H70</f>
        <v>0</v>
      </c>
      <c r="N73" s="322" t="s">
        <v>1314</v>
      </c>
      <c r="O73" s="323"/>
      <c r="Z73" s="324" t="str">
        <f>CAZUL!C70</f>
        <v>MATERIAL HOSPITALAR</v>
      </c>
    </row>
    <row r="74" spans="2:26" ht="13.95" customHeight="1">
      <c r="B74" s="312">
        <v>551369000045951</v>
      </c>
      <c r="C74" s="313" t="s">
        <v>1313</v>
      </c>
      <c r="D74" s="314" t="str">
        <f>CAZUL!D71</f>
        <v>NF 55.542</v>
      </c>
      <c r="E74" s="315" t="str">
        <f>CAZUL!N71</f>
        <v>15/10/2021</v>
      </c>
      <c r="F74" s="316">
        <f>INICIO!D$5</f>
        <v>0</v>
      </c>
      <c r="G74" s="317" t="str">
        <f>VLOOKUP(H74,FORNECEDOR!$A$1:$B$897,2,FALSE)</f>
        <v>08.077.211/0001-34</v>
      </c>
      <c r="H74" s="318" t="str">
        <f>CAZUL!E71</f>
        <v>T S COMERCIAL DE MEDICAMENTOS E REPRESENTAÇÃO LTDA</v>
      </c>
      <c r="I74" s="319" t="str">
        <f>VLOOKUP(Z74,DESPESAS!A$1:D$2035,2,FALSE)</f>
        <v>02.01</v>
      </c>
      <c r="J74" s="319" t="str">
        <f>VLOOKUP(Z74,DESPESAS!A$1:D$2035,3,FALSE)</f>
        <v>MEDICAMENTOS</v>
      </c>
      <c r="K74" s="320">
        <f>CAZUL!F71</f>
        <v>0</v>
      </c>
      <c r="L74" s="321">
        <f>CAZUL!G71</f>
        <v>1933.85</v>
      </c>
      <c r="M74" s="320">
        <f>CAZUL!H71</f>
        <v>628960.15000000014</v>
      </c>
      <c r="N74" s="322" t="s">
        <v>1314</v>
      </c>
      <c r="O74" s="323"/>
      <c r="Z74" s="324" t="str">
        <f>CAZUL!C71</f>
        <v>MEDICAMENTOS</v>
      </c>
    </row>
    <row r="75" spans="2:26" ht="13.95" customHeight="1">
      <c r="B75" s="312">
        <v>550094000019740</v>
      </c>
      <c r="C75" s="313" t="s">
        <v>1313</v>
      </c>
      <c r="D75" s="314" t="str">
        <f>CAZUL!D72</f>
        <v>NF 70.530</v>
      </c>
      <c r="E75" s="315" t="str">
        <f>CAZUL!N72</f>
        <v>15/10/2021</v>
      </c>
      <c r="F75" s="316">
        <f>INICIO!D$5</f>
        <v>0</v>
      </c>
      <c r="G75" s="317" t="str">
        <f>VLOOKUP(H75,FORNECEDOR!$A$1:$B$897,2,FALSE)</f>
        <v>41.389.750/0001-84</v>
      </c>
      <c r="H75" s="318" t="str">
        <f>CAZUL!E72</f>
        <v xml:space="preserve">J LAERCIO SOUZA DE VASCONCELOS </v>
      </c>
      <c r="I75" s="319" t="str">
        <f>VLOOKUP(Z75,DESPESAS!A$1:D$2035,2,FALSE)</f>
        <v>02.02</v>
      </c>
      <c r="J75" s="319" t="str">
        <f>VLOOKUP(Z75,DESPESAS!A$1:D$2035,3,FALSE)</f>
        <v>MATERIAIS DE CONSUMO</v>
      </c>
      <c r="K75" s="320">
        <f>CAZUL!F72</f>
        <v>0</v>
      </c>
      <c r="L75" s="321">
        <f>CAZUL!G72</f>
        <v>66.48</v>
      </c>
      <c r="M75" s="320">
        <f>CAZUL!H72</f>
        <v>628893.67000000016</v>
      </c>
      <c r="N75" s="322" t="s">
        <v>1314</v>
      </c>
      <c r="O75" s="323"/>
      <c r="Z75" s="324" t="str">
        <f>CAZUL!C72</f>
        <v>MATERIAL HOSPITALAR</v>
      </c>
    </row>
    <row r="76" spans="2:26" ht="13.95" customHeight="1">
      <c r="B76" s="312">
        <v>852881200323316</v>
      </c>
      <c r="C76" s="313" t="s">
        <v>1313</v>
      </c>
      <c r="D76" s="314" t="str">
        <f>CAZUL!D73</f>
        <v>TARIFA BANCÁRIA</v>
      </c>
      <c r="E76" s="315" t="str">
        <f>CAZUL!N73</f>
        <v>15/10/2021</v>
      </c>
      <c r="F76" s="316">
        <f>INICIO!D$5</f>
        <v>0</v>
      </c>
      <c r="G76" s="317" t="str">
        <f>VLOOKUP(H76,FORNECEDOR!$A$1:$B$897,2,FALSE)</f>
        <v>00.000.000/1409-53</v>
      </c>
      <c r="H76" s="318" t="str">
        <f>CAZUL!E73</f>
        <v>BANCO DO BRASIL</v>
      </c>
      <c r="I76" s="319" t="str">
        <f>VLOOKUP(Z76,DESPESAS!A$1:D$2035,2,FALSE)</f>
        <v>04.07</v>
      </c>
      <c r="J76" s="319" t="str">
        <f>VLOOKUP(Z76,DESPESAS!A$1:D$2035,3,FALSE)</f>
        <v>TARIFAS BANCÁRIAS</v>
      </c>
      <c r="K76" s="320">
        <f>CAZUL!F73</f>
        <v>0</v>
      </c>
      <c r="L76" s="321">
        <f>CAZUL!G73</f>
        <v>10.45</v>
      </c>
      <c r="M76" s="320">
        <f>CAZUL!H73</f>
        <v>0</v>
      </c>
      <c r="N76" s="322" t="s">
        <v>1314</v>
      </c>
      <c r="O76" s="323"/>
      <c r="Z76" s="324" t="str">
        <f>CAZUL!C73</f>
        <v>TARIFAS BANCÁRIAS</v>
      </c>
    </row>
    <row r="77" spans="2:26" ht="13.95" customHeight="1">
      <c r="B77" s="312">
        <v>852881200323317</v>
      </c>
      <c r="C77" s="313" t="s">
        <v>1313</v>
      </c>
      <c r="D77" s="314" t="str">
        <f>CAZUL!D74</f>
        <v>TARIFA BANCÁRIA</v>
      </c>
      <c r="E77" s="315" t="str">
        <f>CAZUL!N74</f>
        <v>15/10/2021</v>
      </c>
      <c r="F77" s="316">
        <f>INICIO!D$5</f>
        <v>0</v>
      </c>
      <c r="G77" s="317" t="str">
        <f>VLOOKUP(H77,FORNECEDOR!$A$1:$B$897,2,FALSE)</f>
        <v>00.000.000/1409-53</v>
      </c>
      <c r="H77" s="318" t="str">
        <f>CAZUL!E74</f>
        <v>BANCO DO BRASIL</v>
      </c>
      <c r="I77" s="319" t="str">
        <f>VLOOKUP(Z77,DESPESAS!A$1:D$2035,2,FALSE)</f>
        <v>04.07</v>
      </c>
      <c r="J77" s="319" t="str">
        <f>VLOOKUP(Z77,DESPESAS!A$1:D$2035,3,FALSE)</f>
        <v>TARIFAS BANCÁRIAS</v>
      </c>
      <c r="K77" s="320">
        <f>CAZUL!F74</f>
        <v>0</v>
      </c>
      <c r="L77" s="321">
        <f>CAZUL!G74</f>
        <v>10.45</v>
      </c>
      <c r="M77" s="320">
        <f>CAZUL!H74</f>
        <v>628872.77000000025</v>
      </c>
      <c r="N77" s="322" t="s">
        <v>1314</v>
      </c>
      <c r="O77" s="323"/>
      <c r="Z77" s="324" t="str">
        <f>CAZUL!C74</f>
        <v>TARIFAS BANCÁRIAS</v>
      </c>
    </row>
    <row r="78" spans="2:26" ht="13.95" customHeight="1">
      <c r="B78" s="312">
        <v>101902</v>
      </c>
      <c r="C78" s="313" t="s">
        <v>1313</v>
      </c>
      <c r="D78" s="314" t="str">
        <f>CAZUL!D75</f>
        <v>Imposto ISS Comp: 09/2021 - Retenção NFS 35 LG DA SILVA</v>
      </c>
      <c r="E78" s="315" t="str">
        <f>CAZUL!N75</f>
        <v>19/10/2021</v>
      </c>
      <c r="F78" s="316">
        <f>INICIO!D$5</f>
        <v>0</v>
      </c>
      <c r="G78" s="317" t="str">
        <f>VLOOKUP(H78,FORNECEDOR!$A$1:$B$897,2,FALSE)</f>
        <v>02.628.917/0001-60</v>
      </c>
      <c r="H78" s="318" t="str">
        <f>CAZUL!E75</f>
        <v>Prefeitura Municipal de Juazeiro do Norte</v>
      </c>
      <c r="I78" s="319" t="str">
        <f>VLOOKUP(Z78,DESPESAS!A$1:D$2035,2,FALSE)</f>
        <v>03.27</v>
      </c>
      <c r="J78" s="319" t="str">
        <f>VLOOKUP(Z78,DESPESAS!A$1:D$2035,3,FALSE)</f>
        <v>ISS</v>
      </c>
      <c r="K78" s="320">
        <f>CAZUL!F75</f>
        <v>0</v>
      </c>
      <c r="L78" s="321">
        <f>CAZUL!G75</f>
        <v>1440</v>
      </c>
      <c r="M78" s="320">
        <f>CAZUL!H75</f>
        <v>0</v>
      </c>
      <c r="N78" s="322" t="s">
        <v>1314</v>
      </c>
      <c r="O78" s="323"/>
      <c r="Z78" s="324" t="str">
        <f>CAZUL!C75</f>
        <v>Retenção - ISS Serviços Tomados</v>
      </c>
    </row>
    <row r="79" spans="2:26" ht="13.95" customHeight="1">
      <c r="B79" s="312">
        <v>101901</v>
      </c>
      <c r="C79" s="313" t="s">
        <v>1313</v>
      </c>
      <c r="D79" s="314" t="str">
        <f>CAZUL!D76</f>
        <v>Imposto ISS Comp: 09/2021 - Retenção NFS</v>
      </c>
      <c r="E79" s="315" t="str">
        <f>CAZUL!N76</f>
        <v>19/10/2021</v>
      </c>
      <c r="F79" s="316">
        <f>INICIO!D$5</f>
        <v>0</v>
      </c>
      <c r="G79" s="317" t="str">
        <f>VLOOKUP(H79,FORNECEDOR!$A$1:$B$897,2,FALSE)</f>
        <v>02.628.917/0001-60</v>
      </c>
      <c r="H79" s="318" t="str">
        <f>CAZUL!E76</f>
        <v>Prefeitura Municipal de Juazeiro do Norte</v>
      </c>
      <c r="I79" s="319" t="str">
        <f>VLOOKUP(Z79,DESPESAS!A$1:D$2035,2,FALSE)</f>
        <v>03.27</v>
      </c>
      <c r="J79" s="319" t="str">
        <f>VLOOKUP(Z79,DESPESAS!A$1:D$2035,3,FALSE)</f>
        <v>ISS</v>
      </c>
      <c r="K79" s="320">
        <f>CAZUL!F76</f>
        <v>0</v>
      </c>
      <c r="L79" s="321">
        <f>CAZUL!G76</f>
        <v>332.65</v>
      </c>
      <c r="M79" s="320">
        <f>CAZUL!H76</f>
        <v>627100.12000000023</v>
      </c>
      <c r="N79" s="322" t="s">
        <v>1314</v>
      </c>
      <c r="O79" s="323"/>
      <c r="Z79" s="324" t="str">
        <f>CAZUL!C76</f>
        <v>Retenção - ISS Serviços Tomados</v>
      </c>
    </row>
    <row r="80" spans="2:26" ht="13.95" customHeight="1">
      <c r="B80" s="312">
        <v>550433000077523</v>
      </c>
      <c r="C80" s="313" t="s">
        <v>1313</v>
      </c>
      <c r="D80" s="314" t="str">
        <f>CAZUL!D77</f>
        <v>Rescisão</v>
      </c>
      <c r="E80" s="315" t="str">
        <f>CAZUL!N77</f>
        <v>19/10/2021</v>
      </c>
      <c r="F80" s="316">
        <f>INICIO!D$5</f>
        <v>0</v>
      </c>
      <c r="G80" s="317" t="str">
        <f>VLOOKUP(H80,FORNECEDOR!$A$1:$B$897,2,FALSE)</f>
        <v>962.290.553-68</v>
      </c>
      <c r="H80" s="318" t="str">
        <f>CAZUL!E77</f>
        <v>ANTONIO VANDEILTON MATIAS RO</v>
      </c>
      <c r="I80" s="319" t="str">
        <f>VLOOKUP(Z80,DESPESAS!A$1:D$2035,2,FALSE)</f>
        <v>01.03</v>
      </c>
      <c r="J80" s="319" t="str">
        <f>VLOOKUP(Z80,DESPESAS!A$1:D$2035,3,FALSE)</f>
        <v>RESCISÕES</v>
      </c>
      <c r="K80" s="320">
        <f>CAZUL!F77</f>
        <v>0</v>
      </c>
      <c r="L80" s="321">
        <f>CAZUL!G77</f>
        <v>3560.99</v>
      </c>
      <c r="M80" s="320">
        <f>CAZUL!H77</f>
        <v>0</v>
      </c>
      <c r="N80" s="322" t="s">
        <v>1314</v>
      </c>
      <c r="O80" s="323"/>
      <c r="Z80" s="324" t="str">
        <f>CAZUL!C77</f>
        <v>RESCISÕES</v>
      </c>
    </row>
    <row r="81" spans="2:26" ht="13.95" customHeight="1">
      <c r="B81" s="312">
        <v>101903</v>
      </c>
      <c r="C81" s="313" t="s">
        <v>1313</v>
      </c>
      <c r="D81" s="314" t="str">
        <f>CAZUL!D78</f>
        <v>FGTS RESCISÓRIO</v>
      </c>
      <c r="E81" s="315" t="str">
        <f>CAZUL!N78</f>
        <v>19/10/2021</v>
      </c>
      <c r="F81" s="316">
        <f>INICIO!D$5</f>
        <v>0</v>
      </c>
      <c r="G81" s="317" t="e">
        <f>VLOOKUP(H81,FORNECEDOR!$A$1:$B$897,2,FALSE)</f>
        <v>#N/A</v>
      </c>
      <c r="H81" s="318" t="str">
        <f>CAZUL!E78</f>
        <v xml:space="preserve">GUIA DE RECOLHIMENTO RESCISÓRIO DO FGTS </v>
      </c>
      <c r="I81" s="319" t="str">
        <f>VLOOKUP(Z81,DESPESAS!A$1:D$2035,2,FALSE)</f>
        <v>01.05</v>
      </c>
      <c r="J81" s="319" t="str">
        <f>VLOOKUP(Z81,DESPESAS!A$1:D$2035,3,FALSE)</f>
        <v>ENCARGOS</v>
      </c>
      <c r="K81" s="320">
        <f>CAZUL!F78</f>
        <v>0</v>
      </c>
      <c r="L81" s="321">
        <f>CAZUL!G78</f>
        <v>549.04</v>
      </c>
      <c r="M81" s="320">
        <f>CAZUL!H78</f>
        <v>622990.0900000002</v>
      </c>
      <c r="N81" s="322" t="s">
        <v>1314</v>
      </c>
      <c r="O81" s="323"/>
      <c r="Z81" s="324" t="str">
        <f>CAZUL!C78</f>
        <v>GRRF - FGTS RESCISÓRIO</v>
      </c>
    </row>
    <row r="82" spans="2:26" ht="13.95" customHeight="1">
      <c r="B82" s="312">
        <v>551024000017923</v>
      </c>
      <c r="C82" s="313" t="s">
        <v>1313</v>
      </c>
      <c r="D82" s="314" t="str">
        <f>CAZUL!D79</f>
        <v>NF 18235</v>
      </c>
      <c r="E82" s="315" t="str">
        <f>CAZUL!N79</f>
        <v>19/10/2021</v>
      </c>
      <c r="F82" s="316">
        <f>INICIO!D$5</f>
        <v>0</v>
      </c>
      <c r="G82" s="317" t="str">
        <f>VLOOKUP(H82,FORNECEDOR!$A$1:$B$897,2,FALSE)</f>
        <v>00.463.305/0001-30</v>
      </c>
      <c r="H82" s="318" t="str">
        <f>CAZUL!E79</f>
        <v>ANGELINA ROSA GIOVANNETTI CALLOU</v>
      </c>
      <c r="I82" s="319" t="str">
        <f>VLOOKUP(Z82,DESPESAS!A$1:D$2035,2,FALSE)</f>
        <v>02.02</v>
      </c>
      <c r="J82" s="319" t="str">
        <f>VLOOKUP(Z82,DESPESAS!A$1:D$2035,3,FALSE)</f>
        <v>MATERIAIS DE CONSUMO</v>
      </c>
      <c r="K82" s="320">
        <f>CAZUL!F79</f>
        <v>0</v>
      </c>
      <c r="L82" s="321">
        <f>CAZUL!G79</f>
        <v>438</v>
      </c>
      <c r="M82" s="320">
        <f>CAZUL!H79</f>
        <v>0</v>
      </c>
      <c r="N82" s="322" t="s">
        <v>1314</v>
      </c>
      <c r="O82" s="323"/>
      <c r="Z82" s="324" t="str">
        <f>CAZUL!C79</f>
        <v>MATERIAL HOSPITALAR</v>
      </c>
    </row>
    <row r="83" spans="2:26" ht="13.95" customHeight="1">
      <c r="B83" s="312">
        <v>102002</v>
      </c>
      <c r="C83" s="313" t="s">
        <v>1313</v>
      </c>
      <c r="D83" s="314" t="str">
        <f>CAZUL!D80</f>
        <v>Imposto INSS Folha Comp: 09/2021</v>
      </c>
      <c r="E83" s="315" t="str">
        <f>CAZUL!N80</f>
        <v>20/10/2021</v>
      </c>
      <c r="F83" s="316">
        <f>INICIO!D$5</f>
        <v>0</v>
      </c>
      <c r="G83" s="317" t="e">
        <f>VLOOKUP(H83,FORNECEDOR!$A$1:$B$897,2,FALSE)</f>
        <v>#N/A</v>
      </c>
      <c r="H83" s="318" t="str">
        <f>CAZUL!E80</f>
        <v>GUIA DA PREVIDENCIA SOCIAL</v>
      </c>
      <c r="I83" s="319" t="str">
        <f>VLOOKUP(Z83,DESPESAS!A$1:D$2035,2,FALSE)</f>
        <v>01.05</v>
      </c>
      <c r="J83" s="319" t="str">
        <f>VLOOKUP(Z83,DESPESAS!A$1:D$2035,3,FALSE)</f>
        <v>ENCARGOS</v>
      </c>
      <c r="K83" s="320">
        <f>CAZUL!F80</f>
        <v>0</v>
      </c>
      <c r="L83" s="321">
        <f>CAZUL!G80</f>
        <v>143631.10999999999</v>
      </c>
      <c r="M83" s="320">
        <f>CAZUL!H80</f>
        <v>0</v>
      </c>
      <c r="N83" s="322" t="s">
        <v>1314</v>
      </c>
      <c r="O83" s="323"/>
      <c r="Z83" s="324" t="str">
        <f>CAZUL!C80</f>
        <v>INSS sobre Salários - GPS</v>
      </c>
    </row>
    <row r="84" spans="2:26" ht="13.95" customHeight="1">
      <c r="B84" s="312">
        <v>102001</v>
      </c>
      <c r="C84" s="313" t="s">
        <v>1313</v>
      </c>
      <c r="D84" s="314" t="str">
        <f>CAZUL!D81</f>
        <v>Imposto IRRF Folha Comp: 09/2021</v>
      </c>
      <c r="E84" s="315" t="str">
        <f>CAZUL!N81</f>
        <v>20/10/2021</v>
      </c>
      <c r="F84" s="316">
        <f>INICIO!D$5</f>
        <v>0</v>
      </c>
      <c r="G84" s="317" t="e">
        <f>VLOOKUP(H84,FORNECEDOR!$A$1:$B$897,2,FALSE)</f>
        <v>#N/A</v>
      </c>
      <c r="H84" s="318" t="str">
        <f>CAZUL!E81</f>
        <v>SECRETÁRIA DA RECEITA FEDERAL DO BRASIL</v>
      </c>
      <c r="I84" s="319" t="str">
        <f>VLOOKUP(Z84,DESPESAS!A$1:D$2035,2,FALSE)</f>
        <v>01.05</v>
      </c>
      <c r="J84" s="319" t="str">
        <f>VLOOKUP(Z84,DESPESAS!A$1:D$2035,3,FALSE)</f>
        <v>ENCARGOS</v>
      </c>
      <c r="K84" s="320">
        <f>CAZUL!F81</f>
        <v>0</v>
      </c>
      <c r="L84" s="321">
        <f>CAZUL!G81</f>
        <v>9656.15</v>
      </c>
      <c r="M84" s="320">
        <f>CAZUL!H81</f>
        <v>0</v>
      </c>
      <c r="N84" s="322" t="s">
        <v>1314</v>
      </c>
      <c r="O84" s="323"/>
      <c r="Z84" s="324" t="str">
        <f>CAZUL!C81</f>
        <v>IRRF s/ Salários - DARF 0561</v>
      </c>
    </row>
    <row r="85" spans="2:26" ht="13.95" customHeight="1">
      <c r="B85" s="312">
        <v>102004</v>
      </c>
      <c r="C85" s="313" t="s">
        <v>1313</v>
      </c>
      <c r="D85" s="314" t="str">
        <f>CAZUL!D82</f>
        <v>Imposto IRRFPJ Comp: 09/2021 - Retenção NFS</v>
      </c>
      <c r="E85" s="315" t="str">
        <f>CAZUL!N82</f>
        <v>20/10/2021</v>
      </c>
      <c r="F85" s="316">
        <f>INICIO!D$5</f>
        <v>0</v>
      </c>
      <c r="G85" s="317" t="e">
        <f>VLOOKUP(H85,FORNECEDOR!$A$1:$B$897,2,FALSE)</f>
        <v>#N/A</v>
      </c>
      <c r="H85" s="318" t="str">
        <f>CAZUL!E82</f>
        <v>SECRETÁRIA DA RECEITA FEDERAL DO BRASIL</v>
      </c>
      <c r="I85" s="319" t="str">
        <f>VLOOKUP(Z85,DESPESAS!A$1:D$2035,2,FALSE)</f>
        <v>03.30</v>
      </c>
      <c r="J85" s="319" t="str">
        <f>VLOOKUP(Z85,DESPESAS!A$1:D$2035,3,FALSE)</f>
        <v>IR SOBRE PRESTAÇÃO DE SERVIÇOS</v>
      </c>
      <c r="K85" s="320">
        <f>CAZUL!F82</f>
        <v>0</v>
      </c>
      <c r="L85" s="321">
        <f>CAZUL!G82</f>
        <v>11764.73</v>
      </c>
      <c r="M85" s="320">
        <f>CAZUL!H82</f>
        <v>0</v>
      </c>
      <c r="N85" s="322" t="s">
        <v>1314</v>
      </c>
      <c r="O85" s="323"/>
      <c r="Z85" s="324" t="str">
        <f>CAZUL!C82</f>
        <v>Retenção - Darf 1708 - IRRF</v>
      </c>
    </row>
    <row r="86" spans="2:26" ht="13.95" customHeight="1">
      <c r="B86" s="312">
        <v>102003</v>
      </c>
      <c r="C86" s="313" t="s">
        <v>1313</v>
      </c>
      <c r="D86" s="314" t="str">
        <f>CAZUL!D83</f>
        <v>Imposto CSRF Comp: 09/2021 - Retenção NFS</v>
      </c>
      <c r="E86" s="315" t="str">
        <f>CAZUL!N83</f>
        <v>20/10/2021</v>
      </c>
      <c r="F86" s="316">
        <f>INICIO!D$5</f>
        <v>0</v>
      </c>
      <c r="G86" s="317" t="e">
        <f>VLOOKUP(H86,FORNECEDOR!$A$1:$B$897,2,FALSE)</f>
        <v>#N/A</v>
      </c>
      <c r="H86" s="318" t="str">
        <f>CAZUL!E83</f>
        <v>SECRETÁRIA DA RECEITA FEDERAL DO BRASIL</v>
      </c>
      <c r="I86" s="319" t="str">
        <f>VLOOKUP(Z86,DESPESAS!A$1:D$2035,2,FALSE)</f>
        <v>03.28</v>
      </c>
      <c r="J86" s="319" t="str">
        <f>VLOOKUP(Z86,DESPESAS!A$1:D$2035,3,FALSE)</f>
        <v>PIS/COFINS/CSLL</v>
      </c>
      <c r="K86" s="320">
        <f>CAZUL!F83</f>
        <v>0</v>
      </c>
      <c r="L86" s="321">
        <f>CAZUL!G83</f>
        <v>37586.660000000003</v>
      </c>
      <c r="M86" s="320">
        <f>CAZUL!H83</f>
        <v>419913.44000000018</v>
      </c>
      <c r="N86" s="322" t="s">
        <v>1314</v>
      </c>
      <c r="O86" s="323"/>
      <c r="Z86" s="324" t="str">
        <f>CAZUL!C83</f>
        <v>Retenção - Darf 5952 - PIS/COFINS/CSLL</v>
      </c>
    </row>
    <row r="87" spans="2:26" ht="13.95" customHeight="1">
      <c r="B87" s="312">
        <v>550094000019740</v>
      </c>
      <c r="C87" s="313" t="s">
        <v>1313</v>
      </c>
      <c r="D87" s="314" t="str">
        <f>CAZUL!D84</f>
        <v>NF 70.697</v>
      </c>
      <c r="E87" s="315" t="str">
        <f>CAZUL!N84</f>
        <v>20/10/2021</v>
      </c>
      <c r="F87" s="316">
        <f>INICIO!D$5</f>
        <v>0</v>
      </c>
      <c r="G87" s="317" t="str">
        <f>VLOOKUP(H87,FORNECEDOR!$A$1:$B$897,2,FALSE)</f>
        <v>41.389.750/0001-84</v>
      </c>
      <c r="H87" s="318" t="str">
        <f>CAZUL!E84</f>
        <v xml:space="preserve">J LAERCIO SOUZA DE VASCONCELOS </v>
      </c>
      <c r="I87" s="319" t="str">
        <f>VLOOKUP(Z87,DESPESAS!A$1:D$2035,2,FALSE)</f>
        <v>02.01</v>
      </c>
      <c r="J87" s="319" t="str">
        <f>VLOOKUP(Z87,DESPESAS!A$1:D$2035,3,FALSE)</f>
        <v>MEDICAMENTOS</v>
      </c>
      <c r="K87" s="320">
        <f>CAZUL!F84</f>
        <v>0</v>
      </c>
      <c r="L87" s="321">
        <f>CAZUL!G84</f>
        <v>219.96</v>
      </c>
      <c r="M87" s="320">
        <f>CAZUL!H84</f>
        <v>419693.48000000016</v>
      </c>
      <c r="N87" s="322" t="s">
        <v>1314</v>
      </c>
      <c r="O87" s="323"/>
      <c r="Z87" s="324" t="str">
        <f>CAZUL!C84</f>
        <v>MEDICAMENTOS</v>
      </c>
    </row>
    <row r="88" spans="2:26" ht="13.95" customHeight="1">
      <c r="B88" s="312">
        <v>551523000238615</v>
      </c>
      <c r="C88" s="313" t="s">
        <v>1313</v>
      </c>
      <c r="D88" s="314" t="str">
        <f>CAZUL!D85</f>
        <v>Rateio Comp 09.2021</v>
      </c>
      <c r="E88" s="315" t="str">
        <f>CAZUL!N85</f>
        <v>21/10/2021</v>
      </c>
      <c r="F88" s="316">
        <f>INICIO!D$5</f>
        <v>0</v>
      </c>
      <c r="G88" s="317" t="str">
        <f>VLOOKUP(H88,FORNECEDOR!$A$1:$B$897,2,FALSE)</f>
        <v>12.955.134/0001-45</v>
      </c>
      <c r="H88" s="318" t="str">
        <f>CAZUL!E85</f>
        <v>INSTITUTO DIVA ALVES DO BRASIL</v>
      </c>
      <c r="I88" s="319" t="str">
        <f>VLOOKUP(Z88,DESPESAS!A$1:D$2035,2,FALSE)</f>
        <v>04.09</v>
      </c>
      <c r="J88" s="319" t="str">
        <f>VLOOKUP(Z88,DESPESAS!A$1:D$2035,3,FALSE)</f>
        <v>RATEIO DAS DESPESAS DA SEDE DA CONTRATADA</v>
      </c>
      <c r="K88" s="320">
        <f>CAZUL!F85</f>
        <v>0</v>
      </c>
      <c r="L88" s="321">
        <f>CAZUL!G85</f>
        <v>11534.02</v>
      </c>
      <c r="M88" s="320">
        <f>CAZUL!H85</f>
        <v>408159.46000000014</v>
      </c>
      <c r="N88" s="322" t="s">
        <v>1314</v>
      </c>
      <c r="O88" s="323"/>
      <c r="Z88" s="324" t="str">
        <f>CAZUL!C85</f>
        <v>RATEIO</v>
      </c>
    </row>
    <row r="89" spans="2:26" ht="13.95" customHeight="1">
      <c r="B89" s="312">
        <v>551640000087213</v>
      </c>
      <c r="C89" s="313" t="s">
        <v>1313</v>
      </c>
      <c r="D89" s="314" t="str">
        <f>CAZUL!D86</f>
        <v>1/1Compra de serviço Série:SN / NFS-e:128</v>
      </c>
      <c r="E89" s="315" t="str">
        <f>CAZUL!N86</f>
        <v>21/10/2021</v>
      </c>
      <c r="F89" s="316">
        <f>INICIO!D$5</f>
        <v>0</v>
      </c>
      <c r="G89" s="317" t="str">
        <f>VLOOKUP(H89,FORNECEDOR!$A$1:$B$897,2,FALSE)</f>
        <v>19.791.588/0001-77</v>
      </c>
      <c r="H89" s="318" t="str">
        <f>CAZUL!E86</f>
        <v>MEGAPHARMA DISTRIBUIDORA DE MEDICAMENTOS LTDA ME</v>
      </c>
      <c r="I89" s="319" t="str">
        <f>VLOOKUP(Z89,DESPESAS!A$1:D$2035,2,FALSE)</f>
        <v>03.22</v>
      </c>
      <c r="J89" s="319" t="str">
        <f>VLOOKUP(Z89,DESPESAS!A$1:D$2035,3,FALSE)</f>
        <v>LOCAÇÃO DE EQUIPAMENTOS EM GERAL</v>
      </c>
      <c r="K89" s="320">
        <f>CAZUL!F86</f>
        <v>0</v>
      </c>
      <c r="L89" s="321">
        <f>CAZUL!G86</f>
        <v>6000</v>
      </c>
      <c r="M89" s="320">
        <f>CAZUL!H86</f>
        <v>0</v>
      </c>
      <c r="N89" s="322" t="s">
        <v>1314</v>
      </c>
      <c r="O89" s="323"/>
      <c r="Z89" s="324" t="str">
        <f>CAZUL!C86</f>
        <v>Locação de Equipamentos</v>
      </c>
    </row>
    <row r="90" spans="2:26" ht="13.95" customHeight="1">
      <c r="B90" s="312">
        <v>102105</v>
      </c>
      <c r="C90" s="313" t="s">
        <v>1313</v>
      </c>
      <c r="D90" s="314" t="str">
        <f>CAZUL!D87</f>
        <v>1/1Compra de serviço Série:SN / NFS-e:332</v>
      </c>
      <c r="E90" s="315" t="str">
        <f>CAZUL!N87</f>
        <v>21/10/2021</v>
      </c>
      <c r="F90" s="316">
        <f>INICIO!D$5</f>
        <v>0</v>
      </c>
      <c r="G90" s="317" t="str">
        <f>VLOOKUP(H90,FORNECEDOR!$A$1:$B$897,2,FALSE)</f>
        <v>23.729.769/0001-40</v>
      </c>
      <c r="H90" s="318" t="str">
        <f>CAZUL!E87</f>
        <v>CARIRI MEDIC SERVICOS MEDICOS LTDA</v>
      </c>
      <c r="I90" s="319" t="str">
        <f>VLOOKUP(Z90,DESPESAS!A$1:D$2035,2,FALSE)</f>
        <v>03.21</v>
      </c>
      <c r="J90" s="319" t="str">
        <f>VLOOKUP(Z90,DESPESAS!A$1:D$2035,3,FALSE)</f>
        <v>SERVIÇOS MÉDICOS</v>
      </c>
      <c r="K90" s="320">
        <f>CAZUL!F87</f>
        <v>0</v>
      </c>
      <c r="L90" s="321">
        <f>CAZUL!G87</f>
        <v>47850.21</v>
      </c>
      <c r="M90" s="320">
        <f>CAZUL!H87</f>
        <v>0</v>
      </c>
      <c r="N90" s="322" t="s">
        <v>1314</v>
      </c>
      <c r="O90" s="323"/>
      <c r="Z90" s="324" t="str">
        <f>CAZUL!C87</f>
        <v>Serviço Médico</v>
      </c>
    </row>
    <row r="91" spans="2:26" ht="13.95" customHeight="1">
      <c r="B91" s="312">
        <v>102101</v>
      </c>
      <c r="C91" s="313" t="s">
        <v>1313</v>
      </c>
      <c r="D91" s="314" t="str">
        <f>CAZUL!D88</f>
        <v>1/1Compra de serviço Série:SN / NFS-e:297</v>
      </c>
      <c r="E91" s="315" t="str">
        <f>CAZUL!N88</f>
        <v>21/10/2021</v>
      </c>
      <c r="F91" s="316">
        <f>INICIO!D$5</f>
        <v>0</v>
      </c>
      <c r="G91" s="317" t="str">
        <f>VLOOKUP(H91,FORNECEDOR!$A$1:$B$897,2,FALSE)</f>
        <v>27.389.713/0001-45</v>
      </c>
      <c r="H91" s="318" t="str">
        <f>CAZUL!E88</f>
        <v>INTRA MED SERVICOS DE SAUDE LTDA - ME</v>
      </c>
      <c r="I91" s="319" t="str">
        <f>VLOOKUP(Z91,DESPESAS!A$1:D$2035,2,FALSE)</f>
        <v>03.21</v>
      </c>
      <c r="J91" s="319" t="str">
        <f>VLOOKUP(Z91,DESPESAS!A$1:D$2035,3,FALSE)</f>
        <v>SERVIÇOS MÉDICOS</v>
      </c>
      <c r="K91" s="320">
        <f>CAZUL!F88</f>
        <v>0</v>
      </c>
      <c r="L91" s="321">
        <f>CAZUL!G88</f>
        <v>5449.14</v>
      </c>
      <c r="M91" s="320">
        <f>CAZUL!H88</f>
        <v>0</v>
      </c>
      <c r="N91" s="322" t="s">
        <v>1314</v>
      </c>
      <c r="O91" s="323"/>
      <c r="Z91" s="324" t="str">
        <f>CAZUL!C88</f>
        <v>Serviço Médico</v>
      </c>
    </row>
    <row r="92" spans="2:26" ht="13.95" customHeight="1">
      <c r="B92" s="312">
        <v>102104</v>
      </c>
      <c r="C92" s="313" t="s">
        <v>1313</v>
      </c>
      <c r="D92" s="314" t="str">
        <f>CAZUL!D89</f>
        <v>1/1Compra de serviço Série:SN / NFS-e:89</v>
      </c>
      <c r="E92" s="315" t="str">
        <f>CAZUL!N89</f>
        <v>21/10/2021</v>
      </c>
      <c r="F92" s="316">
        <f>INICIO!D$5</f>
        <v>0</v>
      </c>
      <c r="G92" s="317" t="str">
        <f>VLOOKUP(H92,FORNECEDOR!$A$1:$B$897,2,FALSE)</f>
        <v>32.296.007/0001-99</v>
      </c>
      <c r="H92" s="318" t="str">
        <f>CAZUL!E89</f>
        <v>CASARAO SAUDE SERVICOS MEDICOS HOSPITALARES LTDA</v>
      </c>
      <c r="I92" s="319" t="str">
        <f>VLOOKUP(Z92,DESPESAS!A$1:D$2035,2,FALSE)</f>
        <v>03.21</v>
      </c>
      <c r="J92" s="319" t="str">
        <f>VLOOKUP(Z92,DESPESAS!A$1:D$2035,3,FALSE)</f>
        <v>SERVIÇOS MÉDICOS</v>
      </c>
      <c r="K92" s="320">
        <f>CAZUL!F89</f>
        <v>0</v>
      </c>
      <c r="L92" s="321">
        <f>CAZUL!G89</f>
        <v>11352.37</v>
      </c>
      <c r="M92" s="320">
        <f>CAZUL!H89</f>
        <v>0</v>
      </c>
      <c r="N92" s="322" t="s">
        <v>1314</v>
      </c>
      <c r="O92" s="323"/>
      <c r="Z92" s="324" t="str">
        <f>CAZUL!C89</f>
        <v>Serviço Médico</v>
      </c>
    </row>
    <row r="93" spans="2:26" ht="13.95" customHeight="1">
      <c r="B93" s="312">
        <v>102103</v>
      </c>
      <c r="C93" s="313" t="s">
        <v>1313</v>
      </c>
      <c r="D93" s="314" t="str">
        <f>CAZUL!D90</f>
        <v>1/1Compra de serviço Série:SN / NFS-e:201</v>
      </c>
      <c r="E93" s="315" t="str">
        <f>CAZUL!N90</f>
        <v>21/10/2021</v>
      </c>
      <c r="F93" s="316">
        <f>INICIO!D$5</f>
        <v>0</v>
      </c>
      <c r="G93" s="317" t="str">
        <f>VLOOKUP(H93,FORNECEDOR!$A$1:$B$897,2,FALSE)</f>
        <v>30.570.985/0001-51</v>
      </c>
      <c r="H93" s="318" t="str">
        <f>CAZUL!E90</f>
        <v>SET MEDIC SERVICOS MEDICOS HOSPITALARES LTDA</v>
      </c>
      <c r="I93" s="319" t="str">
        <f>VLOOKUP(Z93,DESPESAS!A$1:D$2035,2,FALSE)</f>
        <v>03.21</v>
      </c>
      <c r="J93" s="319" t="str">
        <f>VLOOKUP(Z93,DESPESAS!A$1:D$2035,3,FALSE)</f>
        <v>SERVIÇOS MÉDICOS</v>
      </c>
      <c r="K93" s="320">
        <f>CAZUL!F90</f>
        <v>0</v>
      </c>
      <c r="L93" s="321">
        <f>CAZUL!G90</f>
        <v>5676.19</v>
      </c>
      <c r="M93" s="320">
        <f>CAZUL!H90</f>
        <v>331831.5500000001</v>
      </c>
      <c r="N93" s="322" t="s">
        <v>1314</v>
      </c>
      <c r="O93" s="323"/>
      <c r="Z93" s="324" t="str">
        <f>CAZUL!C90</f>
        <v>Serviço Médico</v>
      </c>
    </row>
    <row r="94" spans="2:26" ht="13.95" customHeight="1">
      <c r="B94" s="312">
        <v>102102</v>
      </c>
      <c r="C94" s="313" t="s">
        <v>1313</v>
      </c>
      <c r="D94" s="314" t="str">
        <f>CAZUL!D91</f>
        <v>1/1Compra de serviço Série:SN / NFS-e:172</v>
      </c>
      <c r="E94" s="315" t="str">
        <f>CAZUL!N91</f>
        <v>21/10/2021</v>
      </c>
      <c r="F94" s="316">
        <f>INICIO!D$5</f>
        <v>0</v>
      </c>
      <c r="G94" s="317" t="str">
        <f>VLOOKUP(H94,FORNECEDOR!$A$1:$B$897,2,FALSE)</f>
        <v>24.895.718/0001-51</v>
      </c>
      <c r="H94" s="318" t="str">
        <f>CAZUL!E91</f>
        <v>BIOMEDICI SAUDE INTEGRALIZADA LTDA - ME</v>
      </c>
      <c r="I94" s="319" t="str">
        <f>VLOOKUP(Z94,DESPESAS!A$1:D$2035,2,FALSE)</f>
        <v>03.21</v>
      </c>
      <c r="J94" s="319" t="str">
        <f>VLOOKUP(Z94,DESPESAS!A$1:D$2035,3,FALSE)</f>
        <v>SERVIÇOS MÉDICOS</v>
      </c>
      <c r="K94" s="320">
        <f>CAZUL!F91</f>
        <v>0</v>
      </c>
      <c r="L94" s="321">
        <f>CAZUL!G91</f>
        <v>9195.42</v>
      </c>
      <c r="M94" s="320">
        <f>CAZUL!H91</f>
        <v>322636.13000000012</v>
      </c>
      <c r="N94" s="322" t="s">
        <v>1314</v>
      </c>
      <c r="O94" s="323"/>
      <c r="Z94" s="324" t="str">
        <f>CAZUL!C91</f>
        <v>Serviço Médico</v>
      </c>
    </row>
    <row r="95" spans="2:26" ht="13.95" customHeight="1">
      <c r="B95" s="312">
        <v>552371000025002</v>
      </c>
      <c r="C95" s="313" t="s">
        <v>1313</v>
      </c>
      <c r="D95" s="314" t="str">
        <f>CAZUL!D92</f>
        <v>Reembolso Comp: 06.2021</v>
      </c>
      <c r="E95" s="315" t="str">
        <f>CAZUL!N92</f>
        <v>21/10/2021</v>
      </c>
      <c r="F95" s="316">
        <f>INICIO!D$5</f>
        <v>0</v>
      </c>
      <c r="G95" s="317" t="str">
        <f>VLOOKUP(H95,FORNECEDOR!$A$1:$B$897,2,FALSE)</f>
        <v>023.416.524-33</v>
      </c>
      <c r="H95" s="318" t="str">
        <f>CAZUL!E92</f>
        <v>GLORIA BEATRIZ MACHADO DE GRAÇA</v>
      </c>
      <c r="I95" s="319" t="str">
        <f>VLOOKUP(Z95,DESPESAS!A$1:D$2035,2,FALSE)</f>
        <v>03.44</v>
      </c>
      <c r="J95" s="319" t="str">
        <f>VLOOKUP(Z95,DESPESAS!A$1:D$2035,3,FALSE)</f>
        <v>OUTRAS (A ESPECIFICAR)</v>
      </c>
      <c r="K95" s="320">
        <f>CAZUL!F92</f>
        <v>0</v>
      </c>
      <c r="L95" s="321">
        <f>CAZUL!G92</f>
        <v>180</v>
      </c>
      <c r="M95" s="320">
        <f>CAZUL!H92</f>
        <v>322456.13000000012</v>
      </c>
      <c r="N95" s="322" t="s">
        <v>1314</v>
      </c>
      <c r="O95" s="323"/>
      <c r="Z95" s="324" t="str">
        <f>CAZUL!C92</f>
        <v>REEMBOLSO</v>
      </c>
    </row>
    <row r="96" spans="2:26" ht="13.95" customHeight="1">
      <c r="B96" s="312">
        <v>872941100139468</v>
      </c>
      <c r="C96" s="313" t="s">
        <v>1313</v>
      </c>
      <c r="D96" s="314" t="str">
        <f>CAZUL!D93</f>
        <v>TARIFA BANCÁRIA</v>
      </c>
      <c r="E96" s="315" t="str">
        <f>CAZUL!N93</f>
        <v>21/10/2021</v>
      </c>
      <c r="F96" s="316">
        <f>INICIO!D$5</f>
        <v>0</v>
      </c>
      <c r="G96" s="317" t="str">
        <f>VLOOKUP(H96,FORNECEDOR!$A$1:$B$897,2,FALSE)</f>
        <v>00.000.000/1409-53</v>
      </c>
      <c r="H96" s="318" t="str">
        <f>CAZUL!E93</f>
        <v>BANCO DO BRASIL</v>
      </c>
      <c r="I96" s="319" t="str">
        <f>VLOOKUP(Z96,DESPESAS!A$1:D$2035,2,FALSE)</f>
        <v>04.07</v>
      </c>
      <c r="J96" s="319" t="str">
        <f>VLOOKUP(Z96,DESPESAS!A$1:D$2035,3,FALSE)</f>
        <v>TARIFAS BANCÁRIAS</v>
      </c>
      <c r="K96" s="320">
        <f>CAZUL!F93</f>
        <v>0</v>
      </c>
      <c r="L96" s="321">
        <f>CAZUL!G93</f>
        <v>10.45</v>
      </c>
      <c r="M96" s="320">
        <f>CAZUL!H93</f>
        <v>0</v>
      </c>
      <c r="N96" s="322" t="s">
        <v>1314</v>
      </c>
      <c r="O96" s="323"/>
      <c r="Z96" s="324" t="str">
        <f>CAZUL!C93</f>
        <v>TARIFAS BANCÁRIAS</v>
      </c>
    </row>
    <row r="97" spans="2:26" ht="13.95" customHeight="1">
      <c r="B97" s="312">
        <v>872941100139469</v>
      </c>
      <c r="C97" s="313" t="s">
        <v>1313</v>
      </c>
      <c r="D97" s="314" t="str">
        <f>CAZUL!D94</f>
        <v>TARIFA BANCÁRIA</v>
      </c>
      <c r="E97" s="315" t="str">
        <f>CAZUL!N94</f>
        <v>21/10/2021</v>
      </c>
      <c r="F97" s="316">
        <f>INICIO!D$5</f>
        <v>0</v>
      </c>
      <c r="G97" s="317" t="str">
        <f>VLOOKUP(H97,FORNECEDOR!$A$1:$B$897,2,FALSE)</f>
        <v>00.000.000/1409-53</v>
      </c>
      <c r="H97" s="318" t="str">
        <f>CAZUL!E94</f>
        <v>BANCO DO BRASIL</v>
      </c>
      <c r="I97" s="319" t="str">
        <f>VLOOKUP(Z97,DESPESAS!A$1:D$2035,2,FALSE)</f>
        <v>04.07</v>
      </c>
      <c r="J97" s="319" t="str">
        <f>VLOOKUP(Z97,DESPESAS!A$1:D$2035,3,FALSE)</f>
        <v>TARIFAS BANCÁRIAS</v>
      </c>
      <c r="K97" s="320">
        <f>CAZUL!F94</f>
        <v>0</v>
      </c>
      <c r="L97" s="321">
        <f>CAZUL!G94</f>
        <v>10.45</v>
      </c>
      <c r="M97" s="320">
        <f>CAZUL!H94</f>
        <v>0</v>
      </c>
      <c r="N97" s="322" t="s">
        <v>1314</v>
      </c>
      <c r="O97" s="323"/>
      <c r="Z97" s="324" t="str">
        <f>CAZUL!C94</f>
        <v>TARIFAS BANCÁRIAS</v>
      </c>
    </row>
    <row r="98" spans="2:26" ht="13.95" customHeight="1">
      <c r="B98" s="312">
        <v>872941100139470</v>
      </c>
      <c r="C98" s="313" t="s">
        <v>1313</v>
      </c>
      <c r="D98" s="314" t="str">
        <f>CAZUL!D95</f>
        <v>TARIFA BANCÁRIA</v>
      </c>
      <c r="E98" s="315" t="str">
        <f>CAZUL!N95</f>
        <v>21/10/2021</v>
      </c>
      <c r="F98" s="316">
        <f>INICIO!D$5</f>
        <v>0</v>
      </c>
      <c r="G98" s="317" t="str">
        <f>VLOOKUP(H98,FORNECEDOR!$A$1:$B$897,2,FALSE)</f>
        <v>00.000.000/1409-53</v>
      </c>
      <c r="H98" s="318" t="str">
        <f>CAZUL!E95</f>
        <v>BANCO DO BRASIL</v>
      </c>
      <c r="I98" s="319" t="str">
        <f>VLOOKUP(Z98,DESPESAS!A$1:D$2035,2,FALSE)</f>
        <v>04.07</v>
      </c>
      <c r="J98" s="319" t="str">
        <f>VLOOKUP(Z98,DESPESAS!A$1:D$2035,3,FALSE)</f>
        <v>TARIFAS BANCÁRIAS</v>
      </c>
      <c r="K98" s="320">
        <f>CAZUL!F95</f>
        <v>0</v>
      </c>
      <c r="L98" s="321">
        <f>CAZUL!G95</f>
        <v>10.45</v>
      </c>
      <c r="M98" s="320">
        <f>CAZUL!H95</f>
        <v>0</v>
      </c>
      <c r="N98" s="322" t="s">
        <v>1314</v>
      </c>
      <c r="O98" s="323"/>
      <c r="Z98" s="324" t="str">
        <f>CAZUL!C95</f>
        <v>TARIFAS BANCÁRIAS</v>
      </c>
    </row>
    <row r="99" spans="2:26" ht="13.95" customHeight="1">
      <c r="B99" s="312">
        <v>872941100139471</v>
      </c>
      <c r="C99" s="313" t="s">
        <v>1313</v>
      </c>
      <c r="D99" s="314" t="str">
        <f>CAZUL!D96</f>
        <v>TARIFA BANCÁRIA</v>
      </c>
      <c r="E99" s="315" t="str">
        <f>CAZUL!N96</f>
        <v>21/10/2021</v>
      </c>
      <c r="F99" s="316">
        <f>INICIO!D$5</f>
        <v>0</v>
      </c>
      <c r="G99" s="317" t="str">
        <f>VLOOKUP(H99,FORNECEDOR!$A$1:$B$897,2,FALSE)</f>
        <v>00.000.000/1409-53</v>
      </c>
      <c r="H99" s="318" t="str">
        <f>CAZUL!E96</f>
        <v>BANCO DO BRASIL</v>
      </c>
      <c r="I99" s="319" t="str">
        <f>VLOOKUP(Z99,DESPESAS!A$1:D$2035,2,FALSE)</f>
        <v>04.07</v>
      </c>
      <c r="J99" s="319" t="str">
        <f>VLOOKUP(Z99,DESPESAS!A$1:D$2035,3,FALSE)</f>
        <v>TARIFAS BANCÁRIAS</v>
      </c>
      <c r="K99" s="320">
        <f>CAZUL!F96</f>
        <v>0</v>
      </c>
      <c r="L99" s="321">
        <f>CAZUL!G96</f>
        <v>10.45</v>
      </c>
      <c r="M99" s="320">
        <f>CAZUL!H96</f>
        <v>0</v>
      </c>
      <c r="N99" s="322" t="s">
        <v>1314</v>
      </c>
      <c r="O99" s="323"/>
      <c r="Z99" s="324" t="str">
        <f>CAZUL!C96</f>
        <v>TARIFAS BANCÁRIAS</v>
      </c>
    </row>
    <row r="100" spans="2:26" ht="13.95" customHeight="1">
      <c r="B100" s="312">
        <v>872941100139472</v>
      </c>
      <c r="C100" s="313" t="s">
        <v>1313</v>
      </c>
      <c r="D100" s="314" t="str">
        <f>CAZUL!D97</f>
        <v>TARIFA BANCÁRIA</v>
      </c>
      <c r="E100" s="315" t="str">
        <f>CAZUL!N97</f>
        <v>21/10/2021</v>
      </c>
      <c r="F100" s="316">
        <f>INICIO!D$5</f>
        <v>0</v>
      </c>
      <c r="G100" s="317" t="str">
        <f>VLOOKUP(H100,FORNECEDOR!$A$1:$B$897,2,FALSE)</f>
        <v>00.000.000/1409-53</v>
      </c>
      <c r="H100" s="318" t="str">
        <f>CAZUL!E97</f>
        <v>BANCO DO BRASIL</v>
      </c>
      <c r="I100" s="319" t="str">
        <f>VLOOKUP(Z100,DESPESAS!A$1:D$2035,2,FALSE)</f>
        <v>04.07</v>
      </c>
      <c r="J100" s="319" t="str">
        <f>VLOOKUP(Z100,DESPESAS!A$1:D$2035,3,FALSE)</f>
        <v>TARIFAS BANCÁRIAS</v>
      </c>
      <c r="K100" s="320">
        <f>CAZUL!F97</f>
        <v>0</v>
      </c>
      <c r="L100" s="321">
        <f>CAZUL!G97</f>
        <v>10.45</v>
      </c>
      <c r="M100" s="320">
        <f>CAZUL!H97</f>
        <v>0</v>
      </c>
      <c r="N100" s="322" t="s">
        <v>1314</v>
      </c>
      <c r="O100" s="323"/>
      <c r="Z100" s="324" t="str">
        <f>CAZUL!C97</f>
        <v>TARIFAS BANCÁRIAS</v>
      </c>
    </row>
    <row r="101" spans="2:26" ht="13.95" customHeight="1">
      <c r="B101" s="312">
        <v>550094000019740</v>
      </c>
      <c r="C101" s="313" t="s">
        <v>1313</v>
      </c>
      <c r="D101" s="314" t="str">
        <f>CAZUL!D98</f>
        <v>Receb. ref a nota fiscal 70.500</v>
      </c>
      <c r="E101" s="315" t="str">
        <f>CAZUL!N98</f>
        <v>21/10/2021</v>
      </c>
      <c r="F101" s="316">
        <f>INICIO!D$5</f>
        <v>0</v>
      </c>
      <c r="G101" s="317" t="str">
        <f>VLOOKUP(H101,FORNECEDOR!$A$1:$B$897,2,FALSE)</f>
        <v>41.389.750/0001-84</v>
      </c>
      <c r="H101" s="318" t="str">
        <f>CAZUL!E98</f>
        <v>REDFARMA - J LAERCIO SOUZA VASCONCELOS</v>
      </c>
      <c r="I101" s="319" t="str">
        <f>VLOOKUP(Z101,DESPESAS!A$1:D$2035,2,FALSE)</f>
        <v>03.32</v>
      </c>
      <c r="J101" s="319" t="str">
        <f>VLOOKUP(Z101,DESPESAS!A$1:D$2035,3,FALSE)</f>
        <v>DEVOLUÇÃO</v>
      </c>
      <c r="K101" s="320">
        <f>CAZUL!F98</f>
        <v>54.23</v>
      </c>
      <c r="L101" s="321">
        <f>CAZUL!G98</f>
        <v>0</v>
      </c>
      <c r="M101" s="320">
        <f>CAZUL!H98</f>
        <v>322458.11000000004</v>
      </c>
      <c r="N101" s="322" t="s">
        <v>1314</v>
      </c>
      <c r="O101" s="323"/>
      <c r="Z101" s="324" t="str">
        <f>CAZUL!C98</f>
        <v>Devolução</v>
      </c>
    </row>
    <row r="102" spans="2:26" ht="13.95" customHeight="1">
      <c r="B102" s="312">
        <v>550433000050785</v>
      </c>
      <c r="C102" s="313" t="s">
        <v>1313</v>
      </c>
      <c r="D102" s="314" t="str">
        <f>CAZUL!D99</f>
        <v>Repasse Comp: 03/2021</v>
      </c>
      <c r="E102" s="315" t="str">
        <f>CAZUL!N99</f>
        <v>21/10/2021</v>
      </c>
      <c r="F102" s="316">
        <f>INICIO!D$5</f>
        <v>0</v>
      </c>
      <c r="G102" s="317" t="str">
        <f>VLOOKUP(H102,FORNECEDOR!$A$1:$B$897,2,FALSE)</f>
        <v>07.954.480/0003-30</v>
      </c>
      <c r="H102" s="318" t="str">
        <f>CAZUL!E99</f>
        <v xml:space="preserve">Governo de Estado do Ceará </v>
      </c>
      <c r="I102" s="319" t="str">
        <f>VLOOKUP(Z102,DESPESAS!A$1:D$2035,2,FALSE)</f>
        <v>03.37</v>
      </c>
      <c r="J102" s="319" t="str">
        <f>VLOOKUP(Z102,DESPESAS!A$1:D$2035,3,FALSE)</f>
        <v>CONTRATO DE GESTÃO</v>
      </c>
      <c r="K102" s="320">
        <f>CAZUL!F99</f>
        <v>89924.800000000003</v>
      </c>
      <c r="L102" s="321">
        <f>CAZUL!G99</f>
        <v>0</v>
      </c>
      <c r="M102" s="320">
        <f>CAZUL!H99</f>
        <v>412382.91000000003</v>
      </c>
      <c r="N102" s="322" t="s">
        <v>1314</v>
      </c>
      <c r="O102" s="323"/>
      <c r="Z102" s="324" t="str">
        <f>CAZUL!C99</f>
        <v>CONTRATO DE GESTÃO</v>
      </c>
    </row>
    <row r="103" spans="2:26" ht="13.95" customHeight="1">
      <c r="B103" s="312">
        <v>550433000050785</v>
      </c>
      <c r="C103" s="313" t="s">
        <v>1313</v>
      </c>
      <c r="D103" s="314" t="str">
        <f>CAZUL!D100</f>
        <v>Repasse Comp: 04/2021</v>
      </c>
      <c r="E103" s="315" t="str">
        <f>CAZUL!N100</f>
        <v>21/10/2021</v>
      </c>
      <c r="F103" s="316">
        <f>INICIO!D$5</f>
        <v>0</v>
      </c>
      <c r="G103" s="317" t="str">
        <f>VLOOKUP(H103,FORNECEDOR!$A$1:$B$897,2,FALSE)</f>
        <v>07.954.480/0003-30</v>
      </c>
      <c r="H103" s="318" t="str">
        <f>CAZUL!E100</f>
        <v xml:space="preserve">Governo de Estado do Ceará </v>
      </c>
      <c r="I103" s="319" t="str">
        <f>VLOOKUP(Z103,DESPESAS!A$1:D$2035,2,FALSE)</f>
        <v>03.37</v>
      </c>
      <c r="J103" s="319" t="str">
        <f>VLOOKUP(Z103,DESPESAS!A$1:D$2035,3,FALSE)</f>
        <v>CONTRATO DE GESTÃO</v>
      </c>
      <c r="K103" s="320">
        <f>CAZUL!F100</f>
        <v>89924.800000000003</v>
      </c>
      <c r="L103" s="321">
        <f>CAZUL!G100</f>
        <v>0</v>
      </c>
      <c r="M103" s="320">
        <f>CAZUL!H100</f>
        <v>502307.71</v>
      </c>
      <c r="N103" s="322" t="s">
        <v>1314</v>
      </c>
      <c r="O103" s="323"/>
      <c r="Z103" s="324" t="str">
        <f>CAZUL!C100</f>
        <v>CONTRATO DE GESTÃO</v>
      </c>
    </row>
    <row r="104" spans="2:26" ht="13.95" customHeight="1">
      <c r="B104" s="312">
        <v>102204</v>
      </c>
      <c r="C104" s="313" t="s">
        <v>1313</v>
      </c>
      <c r="D104" s="314" t="str">
        <f>CAZUL!D101</f>
        <v>1/1Compra de serviço Série:SN / NFS-e:51</v>
      </c>
      <c r="E104" s="315" t="str">
        <f>CAZUL!N101</f>
        <v>22/10/2021</v>
      </c>
      <c r="F104" s="316">
        <f>INICIO!D$5</f>
        <v>0</v>
      </c>
      <c r="G104" s="317" t="str">
        <f>VLOOKUP(H104,FORNECEDOR!$A$1:$B$897,2,FALSE)</f>
        <v>34.279.248/0001-55</v>
      </c>
      <c r="H104" s="318" t="str">
        <f>CAZUL!E101</f>
        <v>CENTRAL MED SERVICOS MEDICOS HOSPITALARES LTDA</v>
      </c>
      <c r="I104" s="319" t="str">
        <f>VLOOKUP(Z104,DESPESAS!A$1:D$2035,2,FALSE)</f>
        <v>03.21</v>
      </c>
      <c r="J104" s="319" t="str">
        <f>VLOOKUP(Z104,DESPESAS!A$1:D$2035,3,FALSE)</f>
        <v>SERVIÇOS MÉDICOS</v>
      </c>
      <c r="K104" s="320">
        <f>CAZUL!F101</f>
        <v>0</v>
      </c>
      <c r="L104" s="321">
        <f>CAZUL!G101</f>
        <v>11806.47</v>
      </c>
      <c r="M104" s="320">
        <f>CAZUL!H101</f>
        <v>0</v>
      </c>
      <c r="N104" s="322" t="s">
        <v>1314</v>
      </c>
      <c r="O104" s="323"/>
      <c r="Z104" s="324" t="str">
        <f>CAZUL!C101</f>
        <v>Serviço Médico</v>
      </c>
    </row>
    <row r="105" spans="2:26" ht="13.95" customHeight="1">
      <c r="B105" s="312">
        <v>102205</v>
      </c>
      <c r="C105" s="313" t="s">
        <v>1313</v>
      </c>
      <c r="D105" s="314" t="str">
        <f>CAZUL!D102</f>
        <v>1/1Compra de serviço Série:SN / NFS-e:140</v>
      </c>
      <c r="E105" s="315" t="str">
        <f>CAZUL!N102</f>
        <v>22/10/2021</v>
      </c>
      <c r="F105" s="316">
        <f>INICIO!D$5</f>
        <v>0</v>
      </c>
      <c r="G105" s="317" t="str">
        <f>VLOOKUP(H105,FORNECEDOR!$A$1:$B$897,2,FALSE)</f>
        <v>28.960.273/0001-05</v>
      </c>
      <c r="H105" s="318" t="str">
        <f>CAZUL!E102</f>
        <v>HEALTH MEDICAL GROUP SERVICOS MEDICOS HOSPITALARES</v>
      </c>
      <c r="I105" s="319" t="str">
        <f>VLOOKUP(Z105,DESPESAS!A$1:D$2035,2,FALSE)</f>
        <v>03.21</v>
      </c>
      <c r="J105" s="319" t="str">
        <f>VLOOKUP(Z105,DESPESAS!A$1:D$2035,3,FALSE)</f>
        <v>SERVIÇOS MÉDICOS</v>
      </c>
      <c r="K105" s="320">
        <f>CAZUL!F102</f>
        <v>0</v>
      </c>
      <c r="L105" s="321">
        <f>CAZUL!G102</f>
        <v>3405.71</v>
      </c>
      <c r="M105" s="320">
        <f>CAZUL!H102</f>
        <v>487095.53</v>
      </c>
      <c r="N105" s="322" t="s">
        <v>1314</v>
      </c>
      <c r="O105" s="323"/>
      <c r="Z105" s="324" t="str">
        <f>CAZUL!C102</f>
        <v>Serviço Médico</v>
      </c>
    </row>
    <row r="106" spans="2:26" ht="13.95" customHeight="1">
      <c r="B106" s="312">
        <v>102203</v>
      </c>
      <c r="C106" s="313" t="s">
        <v>1313</v>
      </c>
      <c r="D106" s="314" t="str">
        <f>CAZUL!D103</f>
        <v>1/1Compra de serviço Série:SN / NFS-e:91</v>
      </c>
      <c r="E106" s="315" t="str">
        <f>CAZUL!N103</f>
        <v>22/10/2021</v>
      </c>
      <c r="F106" s="316">
        <f>INICIO!D$5</f>
        <v>0</v>
      </c>
      <c r="G106" s="317" t="str">
        <f>VLOOKUP(H106,FORNECEDOR!$A$1:$B$897,2,FALSE)</f>
        <v xml:space="preserve"> 25.035.280/0001-02</v>
      </c>
      <c r="H106" s="318" t="str">
        <f>CAZUL!E103</f>
        <v>PRIMEIROS PASSOS - SERV DE ASSIST PEDIATRICA LTDA</v>
      </c>
      <c r="I106" s="319" t="str">
        <f>VLOOKUP(Z106,DESPESAS!A$1:D$2035,2,FALSE)</f>
        <v>03.21</v>
      </c>
      <c r="J106" s="319" t="str">
        <f>VLOOKUP(Z106,DESPESAS!A$1:D$2035,3,FALSE)</f>
        <v>SERVIÇOS MÉDICOS</v>
      </c>
      <c r="K106" s="320">
        <f>CAZUL!F103</f>
        <v>0</v>
      </c>
      <c r="L106" s="321">
        <f>CAZUL!G103</f>
        <v>26337.48</v>
      </c>
      <c r="M106" s="320">
        <f>CAZUL!H103</f>
        <v>0</v>
      </c>
      <c r="N106" s="322" t="s">
        <v>1314</v>
      </c>
      <c r="O106" s="323"/>
      <c r="Z106" s="324" t="str">
        <f>CAZUL!C103</f>
        <v>Serviço Médico</v>
      </c>
    </row>
    <row r="107" spans="2:26" ht="13.95" customHeight="1">
      <c r="B107" s="312">
        <v>102202</v>
      </c>
      <c r="C107" s="313" t="s">
        <v>1313</v>
      </c>
      <c r="D107" s="314" t="str">
        <f>CAZUL!D104</f>
        <v>1/1Compra de serviço Série:SN / NFS-e:54</v>
      </c>
      <c r="E107" s="315" t="str">
        <f>CAZUL!N104</f>
        <v>22/10/2021</v>
      </c>
      <c r="F107" s="316">
        <f>INICIO!D$5</f>
        <v>0</v>
      </c>
      <c r="G107" s="317" t="str">
        <f>VLOOKUP(H107,FORNECEDOR!$A$1:$B$897,2,FALSE)</f>
        <v>37.228.007/0001-75</v>
      </c>
      <c r="H107" s="318" t="str">
        <f>CAZUL!E104</f>
        <v>ATIVIDADES MEDICAS MCS SAUDE LTDA</v>
      </c>
      <c r="I107" s="319" t="str">
        <f>VLOOKUP(Z107,DESPESAS!A$1:D$2035,2,FALSE)</f>
        <v>03.21</v>
      </c>
      <c r="J107" s="319" t="str">
        <f>VLOOKUP(Z107,DESPESAS!A$1:D$2035,3,FALSE)</f>
        <v>SERVIÇOS MÉDICOS</v>
      </c>
      <c r="K107" s="320">
        <f>CAZUL!F104</f>
        <v>0</v>
      </c>
      <c r="L107" s="321">
        <f>CAZUL!G104</f>
        <v>8287.23</v>
      </c>
      <c r="M107" s="320">
        <f>CAZUL!H104</f>
        <v>452470.82000000007</v>
      </c>
      <c r="N107" s="322" t="s">
        <v>1314</v>
      </c>
      <c r="O107" s="323"/>
      <c r="Z107" s="324" t="str">
        <f>CAZUL!C104</f>
        <v>Serviço Médico</v>
      </c>
    </row>
    <row r="108" spans="2:26" ht="13.95" customHeight="1">
      <c r="B108" s="312">
        <v>551598000029745</v>
      </c>
      <c r="C108" s="313" t="s">
        <v>1313</v>
      </c>
      <c r="D108" s="314" t="str">
        <f>CAZUL!D105</f>
        <v>NF 36278</v>
      </c>
      <c r="E108" s="315" t="str">
        <f>CAZUL!N105</f>
        <v>22/10/2021</v>
      </c>
      <c r="F108" s="316">
        <f>INICIO!D$5</f>
        <v>0</v>
      </c>
      <c r="G108" s="317" t="str">
        <f>VLOOKUP(H108,FORNECEDOR!$A$1:$B$897,2,FALSE)</f>
        <v>13.753.768/0001-88</v>
      </c>
      <c r="H108" s="318" t="str">
        <f>CAZUL!E105</f>
        <v>JA COMERCIO DE DESCARTAVEIS LTDA EPP</v>
      </c>
      <c r="I108" s="319" t="str">
        <f>VLOOKUP(Z108,DESPESAS!A$1:D$2035,2,FALSE)</f>
        <v>02.06</v>
      </c>
      <c r="J108" s="319" t="str">
        <f>VLOOKUP(Z108,DESPESAS!A$1:D$2035,3,FALSE)</f>
        <v>MATERIAIS DE LIMPEZA</v>
      </c>
      <c r="K108" s="320">
        <f>CAZUL!F105</f>
        <v>0</v>
      </c>
      <c r="L108" s="321">
        <f>CAZUL!G105</f>
        <v>658</v>
      </c>
      <c r="M108" s="320">
        <f>CAZUL!H105</f>
        <v>0</v>
      </c>
      <c r="N108" s="322" t="s">
        <v>1314</v>
      </c>
      <c r="O108" s="323"/>
      <c r="Z108" s="324" t="str">
        <f>CAZUL!C105</f>
        <v>Materiais de Limpeza e de Higiene</v>
      </c>
    </row>
    <row r="109" spans="2:26" ht="13.95" customHeight="1">
      <c r="B109" s="312">
        <v>102201</v>
      </c>
      <c r="C109" s="313" t="s">
        <v>1313</v>
      </c>
      <c r="D109" s="314" t="str">
        <f>CAZUL!D106</f>
        <v>NF 12465</v>
      </c>
      <c r="E109" s="315" t="str">
        <f>CAZUL!N106</f>
        <v>22/10/2021</v>
      </c>
      <c r="F109" s="316">
        <f>INICIO!D$5</f>
        <v>0</v>
      </c>
      <c r="G109" s="317" t="str">
        <f>VLOOKUP(H109,FORNECEDOR!$A$1:$B$897,2,FALSE)</f>
        <v>28.358.623/0001-50</v>
      </c>
      <c r="H109" s="318" t="str">
        <f>CAZUL!E106</f>
        <v>PEDRO VICTOR F SILVA</v>
      </c>
      <c r="I109" s="319" t="str">
        <f>VLOOKUP(Z109,DESPESAS!A$1:D$2035,2,FALSE)</f>
        <v>02.06</v>
      </c>
      <c r="J109" s="319" t="str">
        <f>VLOOKUP(Z109,DESPESAS!A$1:D$2035,3,FALSE)</f>
        <v>MATERIAIS DE LIMPEZA</v>
      </c>
      <c r="K109" s="320">
        <f>CAZUL!F106</f>
        <v>0</v>
      </c>
      <c r="L109" s="321">
        <f>CAZUL!G106</f>
        <v>809.03</v>
      </c>
      <c r="M109" s="320">
        <f>CAZUL!H106</f>
        <v>0</v>
      </c>
      <c r="N109" s="322" t="s">
        <v>1314</v>
      </c>
      <c r="O109" s="323"/>
      <c r="Z109" s="324" t="str">
        <f>CAZUL!C106</f>
        <v>Materiais de Limpeza e de Higiene</v>
      </c>
    </row>
    <row r="110" spans="2:26" ht="13.95" customHeight="1">
      <c r="B110" s="312">
        <v>551598000007290</v>
      </c>
      <c r="C110" s="313" t="s">
        <v>1313</v>
      </c>
      <c r="D110" s="314" t="str">
        <f>CAZUL!D107</f>
        <v>NF 45077</v>
      </c>
      <c r="E110" s="315" t="str">
        <f>CAZUL!N107</f>
        <v>22/10/2021</v>
      </c>
      <c r="F110" s="316">
        <f>INICIO!D$5</f>
        <v>0</v>
      </c>
      <c r="G110" s="317" t="str">
        <f>VLOOKUP(H110,FORNECEDOR!$A$1:$B$897,2,FALSE)</f>
        <v>04.288.424/0001-54</v>
      </c>
      <c r="H110" s="318" t="str">
        <f>CAZUL!E107</f>
        <v>KAIROZ COMERCIO E REPRESENTACAO LTDA</v>
      </c>
      <c r="I110" s="319" t="str">
        <f>VLOOKUP(Z110,DESPESAS!A$1:D$2035,2,FALSE)</f>
        <v>02.06</v>
      </c>
      <c r="J110" s="319" t="str">
        <f>VLOOKUP(Z110,DESPESAS!A$1:D$2035,3,FALSE)</f>
        <v>MATERIAIS DE LIMPEZA</v>
      </c>
      <c r="K110" s="320">
        <f>CAZUL!F107</f>
        <v>0</v>
      </c>
      <c r="L110" s="321">
        <f>CAZUL!G107</f>
        <v>649.98</v>
      </c>
      <c r="M110" s="320">
        <f>CAZUL!H107</f>
        <v>450353.81000000006</v>
      </c>
      <c r="N110" s="322" t="s">
        <v>1314</v>
      </c>
      <c r="O110" s="323"/>
      <c r="Z110" s="324" t="str">
        <f>CAZUL!C107</f>
        <v>Materiais de Limpeza e de Higiene</v>
      </c>
    </row>
    <row r="111" spans="2:26" ht="13.95" customHeight="1">
      <c r="B111" s="312">
        <v>842951100311454</v>
      </c>
      <c r="C111" s="313" t="s">
        <v>1313</v>
      </c>
      <c r="D111" s="314" t="str">
        <f>CAZUL!D108</f>
        <v>TARIFA BANCÁRIA</v>
      </c>
      <c r="E111" s="315" t="str">
        <f>CAZUL!N108</f>
        <v>22/10/2021</v>
      </c>
      <c r="F111" s="316">
        <f>INICIO!D$5</f>
        <v>0</v>
      </c>
      <c r="G111" s="317" t="str">
        <f>VLOOKUP(H111,FORNECEDOR!$A$1:$B$897,2,FALSE)</f>
        <v>00.000.000/1409-53</v>
      </c>
      <c r="H111" s="318" t="str">
        <f>CAZUL!E108</f>
        <v>BANCO DO BRASIL</v>
      </c>
      <c r="I111" s="319" t="str">
        <f>VLOOKUP(Z111,DESPESAS!A$1:D$2035,2,FALSE)</f>
        <v>04.07</v>
      </c>
      <c r="J111" s="319" t="str">
        <f>VLOOKUP(Z111,DESPESAS!A$1:D$2035,3,FALSE)</f>
        <v>TARIFAS BANCÁRIAS</v>
      </c>
      <c r="K111" s="320">
        <f>CAZUL!F108</f>
        <v>0</v>
      </c>
      <c r="L111" s="321">
        <f>CAZUL!G108</f>
        <v>10.45</v>
      </c>
      <c r="M111" s="320">
        <f>CAZUL!H108</f>
        <v>0</v>
      </c>
      <c r="N111" s="322" t="s">
        <v>1314</v>
      </c>
      <c r="O111" s="323"/>
      <c r="Z111" s="324" t="str">
        <f>CAZUL!C108</f>
        <v>TARIFAS BANCÁRIAS</v>
      </c>
    </row>
    <row r="112" spans="2:26" ht="13.95" customHeight="1">
      <c r="B112" s="312">
        <v>842951100311455</v>
      </c>
      <c r="C112" s="313" t="s">
        <v>1313</v>
      </c>
      <c r="D112" s="314" t="str">
        <f>CAZUL!D109</f>
        <v>TARIFA BANCÁRIA</v>
      </c>
      <c r="E112" s="315" t="str">
        <f>CAZUL!N109</f>
        <v>22/10/2021</v>
      </c>
      <c r="F112" s="316">
        <f>INICIO!D$5</f>
        <v>0</v>
      </c>
      <c r="G112" s="317" t="str">
        <f>VLOOKUP(H112,FORNECEDOR!$A$1:$B$897,2,FALSE)</f>
        <v>00.000.000/1409-53</v>
      </c>
      <c r="H112" s="318" t="str">
        <f>CAZUL!E109</f>
        <v>BANCO DO BRASIL</v>
      </c>
      <c r="I112" s="319" t="str">
        <f>VLOOKUP(Z112,DESPESAS!A$1:D$2035,2,FALSE)</f>
        <v>04.07</v>
      </c>
      <c r="J112" s="319" t="str">
        <f>VLOOKUP(Z112,DESPESAS!A$1:D$2035,3,FALSE)</f>
        <v>TARIFAS BANCÁRIAS</v>
      </c>
      <c r="K112" s="320">
        <f>CAZUL!F109</f>
        <v>0</v>
      </c>
      <c r="L112" s="321">
        <f>CAZUL!G109</f>
        <v>10.45</v>
      </c>
      <c r="M112" s="320">
        <f>CAZUL!H109</f>
        <v>0</v>
      </c>
      <c r="N112" s="322" t="s">
        <v>1314</v>
      </c>
      <c r="O112" s="323"/>
      <c r="Z112" s="324" t="str">
        <f>CAZUL!C109</f>
        <v>TARIFAS BANCÁRIAS</v>
      </c>
    </row>
    <row r="113" spans="2:26" ht="13.95" customHeight="1">
      <c r="B113" s="312">
        <v>842951100311456</v>
      </c>
      <c r="C113" s="313" t="s">
        <v>1313</v>
      </c>
      <c r="D113" s="314" t="str">
        <f>CAZUL!D110</f>
        <v>TARIFA BANCÁRIA</v>
      </c>
      <c r="E113" s="315" t="str">
        <f>CAZUL!N110</f>
        <v>22/10/2021</v>
      </c>
      <c r="F113" s="316">
        <f>INICIO!D$5</f>
        <v>0</v>
      </c>
      <c r="G113" s="317" t="str">
        <f>VLOOKUP(H113,FORNECEDOR!$A$1:$B$897,2,FALSE)</f>
        <v>00.000.000/1409-53</v>
      </c>
      <c r="H113" s="318" t="str">
        <f>CAZUL!E110</f>
        <v>BANCO DO BRASIL</v>
      </c>
      <c r="I113" s="319" t="str">
        <f>VLOOKUP(Z113,DESPESAS!A$1:D$2035,2,FALSE)</f>
        <v>04.07</v>
      </c>
      <c r="J113" s="319" t="str">
        <f>VLOOKUP(Z113,DESPESAS!A$1:D$2035,3,FALSE)</f>
        <v>TARIFAS BANCÁRIAS</v>
      </c>
      <c r="K113" s="320">
        <f>CAZUL!F110</f>
        <v>0</v>
      </c>
      <c r="L113" s="321">
        <f>CAZUL!G110</f>
        <v>10.45</v>
      </c>
      <c r="M113" s="320">
        <f>CAZUL!H110</f>
        <v>0</v>
      </c>
      <c r="N113" s="322" t="s">
        <v>1314</v>
      </c>
      <c r="O113" s="323"/>
      <c r="Z113" s="324" t="str">
        <f>CAZUL!C110</f>
        <v>TARIFAS BANCÁRIAS</v>
      </c>
    </row>
    <row r="114" spans="2:26" ht="13.95" customHeight="1">
      <c r="B114" s="312">
        <v>842951100311457</v>
      </c>
      <c r="C114" s="313" t="s">
        <v>1313</v>
      </c>
      <c r="D114" s="314" t="str">
        <f>CAZUL!D111</f>
        <v>TARIFA BANCÁRIA</v>
      </c>
      <c r="E114" s="315" t="str">
        <f>CAZUL!N111</f>
        <v>22/10/2021</v>
      </c>
      <c r="F114" s="316">
        <f>INICIO!D$5</f>
        <v>0</v>
      </c>
      <c r="G114" s="317" t="str">
        <f>VLOOKUP(H114,FORNECEDOR!$A$1:$B$897,2,FALSE)</f>
        <v>00.000.000/1409-53</v>
      </c>
      <c r="H114" s="318" t="str">
        <f>CAZUL!E111</f>
        <v>BANCO DO BRASIL</v>
      </c>
      <c r="I114" s="319" t="str">
        <f>VLOOKUP(Z114,DESPESAS!A$1:D$2035,2,FALSE)</f>
        <v>04.07</v>
      </c>
      <c r="J114" s="319" t="str">
        <f>VLOOKUP(Z114,DESPESAS!A$1:D$2035,3,FALSE)</f>
        <v>TARIFAS BANCÁRIAS</v>
      </c>
      <c r="K114" s="320">
        <f>CAZUL!F111</f>
        <v>0</v>
      </c>
      <c r="L114" s="321">
        <f>CAZUL!G111</f>
        <v>10.45</v>
      </c>
      <c r="M114" s="320">
        <f>CAZUL!H111</f>
        <v>0</v>
      </c>
      <c r="N114" s="322" t="s">
        <v>1314</v>
      </c>
      <c r="O114" s="323"/>
      <c r="Z114" s="324" t="str">
        <f>CAZUL!C111</f>
        <v>TARIFAS BANCÁRIAS</v>
      </c>
    </row>
    <row r="115" spans="2:26" ht="13.95" customHeight="1">
      <c r="B115" s="312">
        <v>842951100311458</v>
      </c>
      <c r="C115" s="313" t="s">
        <v>1313</v>
      </c>
      <c r="D115" s="314" t="str">
        <f>CAZUL!D112</f>
        <v>TARIFA BANCÁRIA</v>
      </c>
      <c r="E115" s="315" t="str">
        <f>CAZUL!N112</f>
        <v>22/10/2021</v>
      </c>
      <c r="F115" s="316">
        <f>INICIO!D$5</f>
        <v>0</v>
      </c>
      <c r="G115" s="317" t="str">
        <f>VLOOKUP(H115,FORNECEDOR!$A$1:$B$897,2,FALSE)</f>
        <v>00.000.000/1409-53</v>
      </c>
      <c r="H115" s="318" t="str">
        <f>CAZUL!E112</f>
        <v>BANCO DO BRASIL</v>
      </c>
      <c r="I115" s="319" t="str">
        <f>VLOOKUP(Z115,DESPESAS!A$1:D$2035,2,FALSE)</f>
        <v>04.07</v>
      </c>
      <c r="J115" s="319" t="str">
        <f>VLOOKUP(Z115,DESPESAS!A$1:D$2035,3,FALSE)</f>
        <v>TARIFAS BANCÁRIAS</v>
      </c>
      <c r="K115" s="320">
        <f>CAZUL!F112</f>
        <v>0</v>
      </c>
      <c r="L115" s="321">
        <f>CAZUL!G112</f>
        <v>10.45</v>
      </c>
      <c r="M115" s="320">
        <f>CAZUL!H112</f>
        <v>450301.56</v>
      </c>
      <c r="N115" s="322" t="s">
        <v>1314</v>
      </c>
      <c r="O115" s="323"/>
      <c r="Z115" s="324" t="str">
        <f>CAZUL!C112</f>
        <v>TARIFAS BANCÁRIAS</v>
      </c>
    </row>
    <row r="116" spans="2:26" ht="13.95" customHeight="1">
      <c r="B116" s="312">
        <v>102517</v>
      </c>
      <c r="C116" s="313" t="s">
        <v>1313</v>
      </c>
      <c r="D116" s="314" t="str">
        <f>CAZUL!D113</f>
        <v>1/1Compra de serviço Série:SN / NFS-e:10974</v>
      </c>
      <c r="E116" s="315" t="str">
        <f>CAZUL!N113</f>
        <v>25/10/2021</v>
      </c>
      <c r="F116" s="316">
        <f>INICIO!D$5</f>
        <v>0</v>
      </c>
      <c r="G116" s="317" t="str">
        <f>VLOOKUP(H116,FORNECEDOR!$A$1:$B$897,2,FALSE)</f>
        <v>42.183.442/0022-95</v>
      </c>
      <c r="H116" s="318" t="str">
        <f>CAZUL!E113</f>
        <v>COLORTEL S A SISTEMAS ELETRONICOS</v>
      </c>
      <c r="I116" s="319" t="str">
        <f>VLOOKUP(Z116,DESPESAS!A$1:D$2035,2,FALSE)</f>
        <v>03.22</v>
      </c>
      <c r="J116" s="319" t="str">
        <f>VLOOKUP(Z116,DESPESAS!A$1:D$2035,3,FALSE)</f>
        <v>LOCAÇÃO DE EQUIPAMENTOS EM GERAL</v>
      </c>
      <c r="K116" s="320">
        <f>CAZUL!F113</f>
        <v>0</v>
      </c>
      <c r="L116" s="321">
        <f>CAZUL!G113</f>
        <v>1744.71</v>
      </c>
      <c r="M116" s="320">
        <f>CAZUL!H113</f>
        <v>0</v>
      </c>
      <c r="N116" s="322" t="s">
        <v>1314</v>
      </c>
      <c r="O116" s="323"/>
      <c r="Z116" s="324" t="str">
        <f>CAZUL!C113</f>
        <v>Locação de Equipamentos</v>
      </c>
    </row>
    <row r="117" spans="2:26" ht="13.95" customHeight="1">
      <c r="B117" s="312">
        <v>102509</v>
      </c>
      <c r="C117" s="313" t="s">
        <v>1313</v>
      </c>
      <c r="D117" s="314" t="str">
        <f>CAZUL!D114</f>
        <v>1/1Compra de serviço Série:SN / NFS-e:256</v>
      </c>
      <c r="E117" s="315" t="str">
        <f>CAZUL!N114</f>
        <v>25/10/2021</v>
      </c>
      <c r="F117" s="316">
        <f>INICIO!D$5</f>
        <v>0</v>
      </c>
      <c r="G117" s="317" t="str">
        <f>VLOOKUP(H117,FORNECEDOR!$A$1:$B$897,2,FALSE)</f>
        <v>29.127.117/0001-12</v>
      </c>
      <c r="H117" s="318" t="str">
        <f>CAZUL!E114</f>
        <v>ANGEL - SERVIÇOS MÉDICOS ESPECIALIZADOS LTDA</v>
      </c>
      <c r="I117" s="319" t="str">
        <f>VLOOKUP(Z117,DESPESAS!A$1:D$2035,2,FALSE)</f>
        <v>03.21</v>
      </c>
      <c r="J117" s="319" t="str">
        <f>VLOOKUP(Z117,DESPESAS!A$1:D$2035,3,FALSE)</f>
        <v>SERVIÇOS MÉDICOS</v>
      </c>
      <c r="K117" s="320">
        <f>CAZUL!F114</f>
        <v>0</v>
      </c>
      <c r="L117" s="321">
        <f>CAZUL!G114</f>
        <v>4299</v>
      </c>
      <c r="M117" s="320">
        <f>CAZUL!H114</f>
        <v>0</v>
      </c>
      <c r="N117" s="322" t="s">
        <v>1314</v>
      </c>
      <c r="O117" s="323"/>
      <c r="Z117" s="324" t="str">
        <f>CAZUL!C114</f>
        <v>Serviço Médico</v>
      </c>
    </row>
    <row r="118" spans="2:26" ht="13.95" customHeight="1">
      <c r="B118" s="312">
        <v>102510</v>
      </c>
      <c r="C118" s="313" t="s">
        <v>1313</v>
      </c>
      <c r="D118" s="314" t="str">
        <f>CAZUL!D115</f>
        <v>1/1Compra de serviço Série:SN / NFS-e:205</v>
      </c>
      <c r="E118" s="315" t="str">
        <f>CAZUL!N115</f>
        <v>25/10/2021</v>
      </c>
      <c r="F118" s="316">
        <f>INICIO!D$5</f>
        <v>0</v>
      </c>
      <c r="G118" s="317" t="str">
        <f>VLOOKUP(H118,FORNECEDOR!$A$1:$B$897,2,FALSE)</f>
        <v>26.236.658/0001-90</v>
      </c>
      <c r="H118" s="318" t="str">
        <f>CAZUL!E115</f>
        <v>SILVER MED SERVICOS DE SAUDE LTDA</v>
      </c>
      <c r="I118" s="319" t="str">
        <f>VLOOKUP(Z118,DESPESAS!A$1:D$2035,2,FALSE)</f>
        <v>03.21</v>
      </c>
      <c r="J118" s="319" t="str">
        <f>VLOOKUP(Z118,DESPESAS!A$1:D$2035,3,FALSE)</f>
        <v>SERVIÇOS MÉDICOS</v>
      </c>
      <c r="K118" s="320">
        <f>CAZUL!F115</f>
        <v>0</v>
      </c>
      <c r="L118" s="321">
        <f>CAZUL!G115</f>
        <v>4654.4799999999996</v>
      </c>
      <c r="M118" s="320">
        <f>CAZUL!H115</f>
        <v>439603.37</v>
      </c>
      <c r="N118" s="322" t="s">
        <v>1314</v>
      </c>
      <c r="O118" s="323"/>
      <c r="Z118" s="324" t="str">
        <f>CAZUL!C115</f>
        <v>Serviço Médico</v>
      </c>
    </row>
    <row r="119" spans="2:26" ht="13.95" customHeight="1">
      <c r="B119" s="312">
        <v>102514</v>
      </c>
      <c r="C119" s="313" t="s">
        <v>1313</v>
      </c>
      <c r="D119" s="314" t="str">
        <f>CAZUL!D116</f>
        <v>1/1Compra de serviço Série:SN / NFS-e:248</v>
      </c>
      <c r="E119" s="315" t="str">
        <f>CAZUL!N116</f>
        <v>25/10/2021</v>
      </c>
      <c r="F119" s="316">
        <f>INICIO!D$5</f>
        <v>0</v>
      </c>
      <c r="G119" s="317" t="str">
        <f>VLOOKUP(H119,FORNECEDOR!$A$1:$B$897,2,FALSE)</f>
        <v>26.102.304/0001-53</v>
      </c>
      <c r="H119" s="318" t="str">
        <f>CAZUL!E116</f>
        <v>NB SERVICOS MEDICOS LTDA - ME</v>
      </c>
      <c r="I119" s="319" t="str">
        <f>VLOOKUP(Z119,DESPESAS!A$1:D$2035,2,FALSE)</f>
        <v>03.21</v>
      </c>
      <c r="J119" s="319" t="str">
        <f>VLOOKUP(Z119,DESPESAS!A$1:D$2035,3,FALSE)</f>
        <v>SERVIÇOS MÉDICOS</v>
      </c>
      <c r="K119" s="320">
        <f>CAZUL!F116</f>
        <v>0</v>
      </c>
      <c r="L119" s="321">
        <f>CAZUL!G116</f>
        <v>10762.04</v>
      </c>
      <c r="M119" s="320">
        <f>CAZUL!H116</f>
        <v>428841.33</v>
      </c>
      <c r="N119" s="322" t="s">
        <v>1314</v>
      </c>
      <c r="O119" s="323"/>
      <c r="Z119" s="324" t="str">
        <f>CAZUL!C116</f>
        <v>Serviço Médico</v>
      </c>
    </row>
    <row r="120" spans="2:26" ht="13.95" customHeight="1">
      <c r="B120" s="312">
        <v>102504</v>
      </c>
      <c r="C120" s="313" t="s">
        <v>1313</v>
      </c>
      <c r="D120" s="314" t="str">
        <f>CAZUL!D117</f>
        <v>1/1Compra de serviço Série:SN / NFS-e:39</v>
      </c>
      <c r="E120" s="315" t="str">
        <f>CAZUL!N117</f>
        <v>25/10/2021</v>
      </c>
      <c r="F120" s="316">
        <f>INICIO!D$5</f>
        <v>0</v>
      </c>
      <c r="G120" s="317" t="str">
        <f>VLOOKUP(H120,FORNECEDOR!$A$1:$B$897,2,FALSE)</f>
        <v>41.138.921/0001-00</v>
      </c>
      <c r="H120" s="318" t="str">
        <f>CAZUL!E117</f>
        <v>CLINPED SERVICOS MEDICOS LTDA</v>
      </c>
      <c r="I120" s="319" t="str">
        <f>VLOOKUP(Z120,DESPESAS!A$1:D$2035,2,FALSE)</f>
        <v>03.21</v>
      </c>
      <c r="J120" s="319" t="str">
        <f>VLOOKUP(Z120,DESPESAS!A$1:D$2035,3,FALSE)</f>
        <v>SERVIÇOS MÉDICOS</v>
      </c>
      <c r="K120" s="320">
        <f>CAZUL!F117</f>
        <v>0</v>
      </c>
      <c r="L120" s="321">
        <f>CAZUL!G117</f>
        <v>4475.63</v>
      </c>
      <c r="M120" s="320">
        <f>CAZUL!H117</f>
        <v>0</v>
      </c>
      <c r="N120" s="322" t="s">
        <v>1314</v>
      </c>
      <c r="O120" s="323"/>
      <c r="Z120" s="324" t="str">
        <f>CAZUL!C117</f>
        <v>Serviço Médico</v>
      </c>
    </row>
    <row r="121" spans="2:26" ht="13.95" customHeight="1">
      <c r="B121" s="312">
        <v>551598000044630</v>
      </c>
      <c r="C121" s="313" t="s">
        <v>1313</v>
      </c>
      <c r="D121" s="314" t="str">
        <f>CAZUL!D118</f>
        <v>1/1Compra de serviço Série:SN / NFS-e:112</v>
      </c>
      <c r="E121" s="315" t="str">
        <f>CAZUL!N118</f>
        <v>25/10/2021</v>
      </c>
      <c r="F121" s="316">
        <f>INICIO!D$5</f>
        <v>0</v>
      </c>
      <c r="G121" s="317" t="str">
        <f>VLOOKUP(H121,FORNECEDOR!$A$1:$B$897,2,FALSE)</f>
        <v>30.534.756/0001-81</v>
      </c>
      <c r="H121" s="318" t="str">
        <f>CAZUL!E118</f>
        <v>JAMILLY MIRELLE DE ALMEIDA FERREIRA &amp; CIA LTDA</v>
      </c>
      <c r="I121" s="319" t="str">
        <f>VLOOKUP(Z121,DESPESAS!A$1:D$2035,2,FALSE)</f>
        <v>03.21</v>
      </c>
      <c r="J121" s="319" t="str">
        <f>VLOOKUP(Z121,DESPESAS!A$1:D$2035,3,FALSE)</f>
        <v>SERVIÇOS MÉDICOS</v>
      </c>
      <c r="K121" s="320">
        <f>CAZUL!F118</f>
        <v>0</v>
      </c>
      <c r="L121" s="321">
        <f>CAZUL!G118</f>
        <v>2419.2600000000002</v>
      </c>
      <c r="M121" s="320">
        <f>CAZUL!H118</f>
        <v>0</v>
      </c>
      <c r="N121" s="322" t="s">
        <v>1314</v>
      </c>
      <c r="O121" s="323"/>
      <c r="Z121" s="324" t="str">
        <f>CAZUL!C118</f>
        <v>Serviço Médico</v>
      </c>
    </row>
    <row r="122" spans="2:26" ht="13.95" customHeight="1">
      <c r="B122" s="312">
        <v>102512</v>
      </c>
      <c r="C122" s="313" t="s">
        <v>1313</v>
      </c>
      <c r="D122" s="314" t="str">
        <f>CAZUL!D119</f>
        <v>1/1Compra de serviço Série:SN / NFS-e:120</v>
      </c>
      <c r="E122" s="315" t="str">
        <f>CAZUL!N119</f>
        <v>25/10/2021</v>
      </c>
      <c r="F122" s="316">
        <f>INICIO!D$5</f>
        <v>0</v>
      </c>
      <c r="G122" s="317" t="str">
        <f>VLOOKUP(H122,FORNECEDOR!$A$1:$B$897,2,FALSE)</f>
        <v>29.780.464/0001-40</v>
      </c>
      <c r="H122" s="318" t="str">
        <f>CAZUL!E119</f>
        <v>CLINICA LANDIM E NARVAEZ LTDA</v>
      </c>
      <c r="I122" s="319" t="str">
        <f>VLOOKUP(Z122,DESPESAS!A$1:D$2035,2,FALSE)</f>
        <v>03.21</v>
      </c>
      <c r="J122" s="319" t="str">
        <f>VLOOKUP(Z122,DESPESAS!A$1:D$2035,3,FALSE)</f>
        <v>SERVIÇOS MÉDICOS</v>
      </c>
      <c r="K122" s="320">
        <f>CAZUL!F119</f>
        <v>0</v>
      </c>
      <c r="L122" s="321">
        <f>CAZUL!G119</f>
        <v>3405.71</v>
      </c>
      <c r="M122" s="320">
        <f>CAZUL!H119</f>
        <v>0</v>
      </c>
      <c r="N122" s="322" t="s">
        <v>1314</v>
      </c>
      <c r="O122" s="323"/>
      <c r="Z122" s="324" t="str">
        <f>CAZUL!C119</f>
        <v>Serviço Médico</v>
      </c>
    </row>
    <row r="123" spans="2:26" ht="13.95" customHeight="1">
      <c r="B123" s="312">
        <v>550638000107540</v>
      </c>
      <c r="C123" s="313" t="s">
        <v>1313</v>
      </c>
      <c r="D123" s="314" t="str">
        <f>CAZUL!D120</f>
        <v>1/1Compra de serviço Série:SN / NFS-e:9</v>
      </c>
      <c r="E123" s="315" t="str">
        <f>CAZUL!N120</f>
        <v>25/10/2021</v>
      </c>
      <c r="F123" s="316">
        <f>INICIO!D$5</f>
        <v>0</v>
      </c>
      <c r="G123" s="317" t="str">
        <f>VLOOKUP(H123,FORNECEDOR!$A$1:$B$897,2,FALSE)</f>
        <v>047.633.313-02</v>
      </c>
      <c r="H123" s="318" t="str">
        <f>CAZUL!E120</f>
        <v>JHFM SERVIÇOS EM SAÚDE LTDA</v>
      </c>
      <c r="I123" s="319" t="str">
        <f>VLOOKUP(Z123,DESPESAS!A$1:D$2035,2,FALSE)</f>
        <v>03.21</v>
      </c>
      <c r="J123" s="319" t="str">
        <f>VLOOKUP(Z123,DESPESAS!A$1:D$2035,3,FALSE)</f>
        <v>SERVIÇOS MÉDICOS</v>
      </c>
      <c r="K123" s="320">
        <f>CAZUL!F120</f>
        <v>0</v>
      </c>
      <c r="L123" s="321">
        <f>CAZUL!G120</f>
        <v>111593.74</v>
      </c>
      <c r="M123" s="320">
        <f>CAZUL!H120</f>
        <v>306946.99</v>
      </c>
      <c r="N123" s="322" t="s">
        <v>1314</v>
      </c>
      <c r="O123" s="323"/>
      <c r="Z123" s="324" t="str">
        <f>CAZUL!C120</f>
        <v>Serviço Médico</v>
      </c>
    </row>
    <row r="124" spans="2:26" ht="13.95" customHeight="1">
      <c r="B124" s="312">
        <v>558756000071475</v>
      </c>
      <c r="C124" s="313" t="s">
        <v>1313</v>
      </c>
      <c r="D124" s="314" t="str">
        <f>CAZUL!D121</f>
        <v>1/1Compra de serviço Série:SN / NFS-e:123</v>
      </c>
      <c r="E124" s="315" t="str">
        <f>CAZUL!N121</f>
        <v>25/10/2021</v>
      </c>
      <c r="F124" s="316">
        <f>INICIO!D$5</f>
        <v>0</v>
      </c>
      <c r="G124" s="317" t="str">
        <f>VLOOKUP(H124,FORNECEDOR!$A$1:$B$897,2,FALSE)</f>
        <v>29.309.175/0001-67</v>
      </c>
      <c r="H124" s="318" t="str">
        <f>CAZUL!E121</f>
        <v>ARE MEDICINA LTDA</v>
      </c>
      <c r="I124" s="319" t="str">
        <f>VLOOKUP(Z124,DESPESAS!A$1:D$2035,2,FALSE)</f>
        <v>03.21</v>
      </c>
      <c r="J124" s="319" t="str">
        <f>VLOOKUP(Z124,DESPESAS!A$1:D$2035,3,FALSE)</f>
        <v>SERVIÇOS MÉDICOS</v>
      </c>
      <c r="K124" s="320">
        <f>CAZUL!F121</f>
        <v>0</v>
      </c>
      <c r="L124" s="321">
        <f>CAZUL!G121</f>
        <v>1451.55</v>
      </c>
      <c r="M124" s="320">
        <f>CAZUL!H121</f>
        <v>0</v>
      </c>
      <c r="N124" s="322" t="s">
        <v>1314</v>
      </c>
      <c r="O124" s="323"/>
      <c r="Z124" s="324" t="str">
        <f>CAZUL!C121</f>
        <v>Serviço Médico</v>
      </c>
    </row>
    <row r="125" spans="2:26" ht="13.95" customHeight="1">
      <c r="B125" s="312">
        <v>102502</v>
      </c>
      <c r="C125" s="313" t="s">
        <v>1313</v>
      </c>
      <c r="D125" s="314" t="str">
        <f>CAZUL!D122</f>
        <v>1/1Compra de serviço Série:SN / NFS-e:655</v>
      </c>
      <c r="E125" s="315" t="str">
        <f>CAZUL!N122</f>
        <v>25/10/2021</v>
      </c>
      <c r="F125" s="316">
        <f>INICIO!D$5</f>
        <v>0</v>
      </c>
      <c r="G125" s="317" t="str">
        <f>VLOOKUP(H125,FORNECEDOR!$A$1:$B$897,2,FALSE)</f>
        <v>24.484.845/0001-68</v>
      </c>
      <c r="H125" s="318" t="str">
        <f>CAZUL!E122</f>
        <v>BRITO ASSESSORIA E SERVIÇOS MÉDICOS</v>
      </c>
      <c r="I125" s="319" t="str">
        <f>VLOOKUP(Z125,DESPESAS!A$1:D$2035,2,FALSE)</f>
        <v>03.21</v>
      </c>
      <c r="J125" s="319" t="str">
        <f>VLOOKUP(Z125,DESPESAS!A$1:D$2035,3,FALSE)</f>
        <v>SERVIÇOS MÉDICOS</v>
      </c>
      <c r="K125" s="320">
        <f>CAZUL!F122</f>
        <v>0</v>
      </c>
      <c r="L125" s="321">
        <f>CAZUL!G122</f>
        <v>8287.23</v>
      </c>
      <c r="M125" s="320">
        <f>CAZUL!H122</f>
        <v>0</v>
      </c>
      <c r="N125" s="322" t="s">
        <v>1314</v>
      </c>
      <c r="O125" s="323"/>
      <c r="Z125" s="324" t="str">
        <f>CAZUL!C122</f>
        <v>Serviço Médico</v>
      </c>
    </row>
    <row r="126" spans="2:26" ht="13.95" customHeight="1">
      <c r="B126" s="312">
        <v>102511</v>
      </c>
      <c r="C126" s="313" t="s">
        <v>1313</v>
      </c>
      <c r="D126" s="314" t="str">
        <f>CAZUL!D123</f>
        <v>1/1Compra de serviço Série:SN / NFS-e:1212</v>
      </c>
      <c r="E126" s="315" t="str">
        <f>CAZUL!N123</f>
        <v>25/10/2021</v>
      </c>
      <c r="F126" s="316">
        <f>INICIO!D$5</f>
        <v>0</v>
      </c>
      <c r="G126" s="317" t="str">
        <f>VLOOKUP(H126,FORNECEDOR!$A$1:$B$897,2,FALSE)</f>
        <v>08.939.041/0001-50</v>
      </c>
      <c r="H126" s="318" t="str">
        <f>CAZUL!E123</f>
        <v>CLINICA DE OFTALMOLOGIA E ASSOC. DO CARIRI LTDA -</v>
      </c>
      <c r="I126" s="319" t="str">
        <f>VLOOKUP(Z126,DESPESAS!A$1:D$2035,2,FALSE)</f>
        <v>03.21</v>
      </c>
      <c r="J126" s="319" t="str">
        <f>VLOOKUP(Z126,DESPESAS!A$1:D$2035,3,FALSE)</f>
        <v>SERVIÇOS MÉDICOS</v>
      </c>
      <c r="K126" s="320">
        <f>CAZUL!F123</f>
        <v>0</v>
      </c>
      <c r="L126" s="321">
        <f>CAZUL!G123</f>
        <v>2419.2600000000002</v>
      </c>
      <c r="M126" s="320">
        <f>CAZUL!H123</f>
        <v>0</v>
      </c>
      <c r="N126" s="322" t="s">
        <v>1314</v>
      </c>
      <c r="O126" s="323"/>
      <c r="Z126" s="324" t="str">
        <f>CAZUL!C123</f>
        <v>Serviço Médico</v>
      </c>
    </row>
    <row r="127" spans="2:26" ht="13.95" customHeight="1">
      <c r="B127" s="312">
        <v>551024000029983</v>
      </c>
      <c r="C127" s="313" t="s">
        <v>1313</v>
      </c>
      <c r="D127" s="314" t="str">
        <f>CAZUL!D124</f>
        <v>1/1Compra de serviço Série:SN / NFS-e:378</v>
      </c>
      <c r="E127" s="315" t="str">
        <f>CAZUL!N124</f>
        <v>25/10/2021</v>
      </c>
      <c r="F127" s="316">
        <f>INICIO!D$5</f>
        <v>0</v>
      </c>
      <c r="G127" s="317" t="str">
        <f>VLOOKUP(H127,FORNECEDOR!$A$1:$B$897,2,FALSE)</f>
        <v>22.497.410/0001-22</v>
      </c>
      <c r="H127" s="318" t="str">
        <f>CAZUL!E124</f>
        <v>LEITAO E PIRES SERVICOS MEDICOS LTDA</v>
      </c>
      <c r="I127" s="319" t="str">
        <f>VLOOKUP(Z127,DESPESAS!A$1:D$2035,2,FALSE)</f>
        <v>03.21</v>
      </c>
      <c r="J127" s="319" t="str">
        <f>VLOOKUP(Z127,DESPESAS!A$1:D$2035,3,FALSE)</f>
        <v>SERVIÇOS MÉDICOS</v>
      </c>
      <c r="K127" s="320">
        <f>CAZUL!F124</f>
        <v>0</v>
      </c>
      <c r="L127" s="321">
        <f>CAZUL!G124</f>
        <v>3859.81</v>
      </c>
      <c r="M127" s="320">
        <f>CAZUL!H124</f>
        <v>0</v>
      </c>
      <c r="N127" s="322" t="s">
        <v>1314</v>
      </c>
      <c r="O127" s="323"/>
      <c r="Z127" s="324" t="str">
        <f>CAZUL!C124</f>
        <v>Serviço Médico</v>
      </c>
    </row>
    <row r="128" spans="2:26" ht="13.95" customHeight="1">
      <c r="B128" s="312">
        <v>102506</v>
      </c>
      <c r="C128" s="313" t="s">
        <v>1313</v>
      </c>
      <c r="D128" s="314" t="str">
        <f>CAZUL!D125</f>
        <v>1/1Compra de serviço Série:SN / NFS-e:139</v>
      </c>
      <c r="E128" s="315" t="str">
        <f>CAZUL!N125</f>
        <v>25/10/2021</v>
      </c>
      <c r="F128" s="316">
        <f>INICIO!D$5</f>
        <v>0</v>
      </c>
      <c r="G128" s="317" t="str">
        <f>VLOOKUP(H128,FORNECEDOR!$A$1:$B$897,2,FALSE)</f>
        <v>26.341.113/0001-44</v>
      </c>
      <c r="H128" s="318" t="str">
        <f>CAZUL!E125</f>
        <v>SC SERVICOS MEDICOS LTDA</v>
      </c>
      <c r="I128" s="319" t="str">
        <f>VLOOKUP(Z128,DESPESAS!A$1:D$2035,2,FALSE)</f>
        <v>03.21</v>
      </c>
      <c r="J128" s="319" t="str">
        <f>VLOOKUP(Z128,DESPESAS!A$1:D$2035,3,FALSE)</f>
        <v>SERVIÇOS MÉDICOS</v>
      </c>
      <c r="K128" s="320">
        <f>CAZUL!F125</f>
        <v>0</v>
      </c>
      <c r="L128" s="321">
        <f>CAZUL!G125</f>
        <v>6846.5</v>
      </c>
      <c r="M128" s="320">
        <f>CAZUL!H125</f>
        <v>0</v>
      </c>
      <c r="N128" s="322" t="s">
        <v>1314</v>
      </c>
      <c r="O128" s="323"/>
      <c r="Z128" s="324" t="str">
        <f>CAZUL!C125</f>
        <v>Serviço Médico</v>
      </c>
    </row>
    <row r="129" spans="2:26" ht="13.95" customHeight="1">
      <c r="B129" s="312">
        <v>102505</v>
      </c>
      <c r="C129" s="313" t="s">
        <v>1313</v>
      </c>
      <c r="D129" s="314" t="str">
        <f>CAZUL!D126</f>
        <v>1/1Compra de serviço Série:SN / NFS-e:39</v>
      </c>
      <c r="E129" s="315" t="str">
        <f>CAZUL!N126</f>
        <v>25/10/2021</v>
      </c>
      <c r="F129" s="316">
        <f>INICIO!D$5</f>
        <v>0</v>
      </c>
      <c r="G129" s="317" t="str">
        <f>VLOOKUP(H129,FORNECEDOR!$A$1:$B$897,2,FALSE)</f>
        <v>41.862.714/0001-96</v>
      </c>
      <c r="H129" s="318" t="str">
        <f>CAZUL!E126</f>
        <v>CLINIMATREM SERVICOS MEDICOS LTDA</v>
      </c>
      <c r="I129" s="319" t="str">
        <f>VLOOKUP(Z129,DESPESAS!A$1:D$2035,2,FALSE)</f>
        <v>03.21</v>
      </c>
      <c r="J129" s="319" t="str">
        <f>VLOOKUP(Z129,DESPESAS!A$1:D$2035,3,FALSE)</f>
        <v>SERVIÇOS MÉDICOS</v>
      </c>
      <c r="K129" s="320">
        <f>CAZUL!F126</f>
        <v>0</v>
      </c>
      <c r="L129" s="321">
        <f>CAZUL!G126</f>
        <v>3628.89</v>
      </c>
      <c r="M129" s="320">
        <f>CAZUL!H126</f>
        <v>0</v>
      </c>
      <c r="N129" s="322" t="s">
        <v>1314</v>
      </c>
      <c r="O129" s="323"/>
      <c r="Z129" s="324" t="str">
        <f>CAZUL!C126</f>
        <v>Serviço Médico</v>
      </c>
    </row>
    <row r="130" spans="2:26" ht="13.95" customHeight="1">
      <c r="B130" s="312">
        <v>102507</v>
      </c>
      <c r="C130" s="313" t="s">
        <v>1313</v>
      </c>
      <c r="D130" s="314" t="str">
        <f>CAZUL!D127</f>
        <v>1/1Compra de serviço Série:SN / NFS-e:32</v>
      </c>
      <c r="E130" s="315" t="str">
        <f>CAZUL!N127</f>
        <v>25/10/2021</v>
      </c>
      <c r="F130" s="316">
        <f>INICIO!D$5</f>
        <v>0</v>
      </c>
      <c r="G130" s="317" t="str">
        <f>VLOOKUP(H130,FORNECEDOR!$A$1:$B$897,2,FALSE)</f>
        <v xml:space="preserve">40.000.626/0001-12 </v>
      </c>
      <c r="H130" s="318" t="str">
        <f>CAZUL!E127</f>
        <v>S. &amp; E. SERVIÇOS MEDICOS E ASSISTENCIA PEDIATRICA</v>
      </c>
      <c r="I130" s="319" t="str">
        <f>VLOOKUP(Z130,DESPESAS!A$1:D$2035,2,FALSE)</f>
        <v>03.21</v>
      </c>
      <c r="J130" s="319" t="str">
        <f>VLOOKUP(Z130,DESPESAS!A$1:D$2035,3,FALSE)</f>
        <v>SERVIÇOS MÉDICOS</v>
      </c>
      <c r="K130" s="320">
        <f>CAZUL!F127</f>
        <v>0</v>
      </c>
      <c r="L130" s="321">
        <f>CAZUL!G127</f>
        <v>2419.2600000000002</v>
      </c>
      <c r="M130" s="320">
        <f>CAZUL!H127</f>
        <v>0</v>
      </c>
      <c r="N130" s="322" t="s">
        <v>1314</v>
      </c>
      <c r="O130" s="323"/>
      <c r="Z130" s="324" t="str">
        <f>CAZUL!C127</f>
        <v>Serviço Médico</v>
      </c>
    </row>
    <row r="131" spans="2:26" ht="13.95" customHeight="1">
      <c r="B131" s="312">
        <v>551024000036331</v>
      </c>
      <c r="C131" s="313" t="s">
        <v>1313</v>
      </c>
      <c r="D131" s="314" t="str">
        <f>CAZUL!D128</f>
        <v>1/1Compra de serviço Série:SN / NFS-e:24</v>
      </c>
      <c r="E131" s="315" t="str">
        <f>CAZUL!N128</f>
        <v>25/10/2021</v>
      </c>
      <c r="F131" s="316">
        <f>INICIO!D$5</f>
        <v>0</v>
      </c>
      <c r="G131" s="317" t="str">
        <f>VLOOKUP(H131,FORNECEDOR!$A$1:$B$897,2,FALSE)</f>
        <v>37.113.606/0001-43</v>
      </c>
      <c r="H131" s="318" t="str">
        <f>CAZUL!E128</f>
        <v>ROMULO MOTA TEIXEIRA MENDES</v>
      </c>
      <c r="I131" s="319" t="str">
        <f>VLOOKUP(Z131,DESPESAS!A$1:D$2035,2,FALSE)</f>
        <v>03.21</v>
      </c>
      <c r="J131" s="319" t="str">
        <f>VLOOKUP(Z131,DESPESAS!A$1:D$2035,3,FALSE)</f>
        <v>SERVIÇOS MÉDICOS</v>
      </c>
      <c r="K131" s="320">
        <f>CAZUL!F128</f>
        <v>0</v>
      </c>
      <c r="L131" s="321">
        <f>CAZUL!G128</f>
        <v>5322.37</v>
      </c>
      <c r="M131" s="320">
        <f>CAZUL!H128</f>
        <v>0</v>
      </c>
      <c r="N131" s="322" t="s">
        <v>1314</v>
      </c>
      <c r="O131" s="323"/>
      <c r="Z131" s="324" t="str">
        <f>CAZUL!C128</f>
        <v>Serviço Médico</v>
      </c>
    </row>
    <row r="132" spans="2:26" ht="13.95" customHeight="1">
      <c r="B132" s="312">
        <v>102508</v>
      </c>
      <c r="C132" s="313" t="s">
        <v>1313</v>
      </c>
      <c r="D132" s="314" t="str">
        <f>CAZUL!D129</f>
        <v>1/1Compra de serviço Série:SN / NFS-e:12</v>
      </c>
      <c r="E132" s="315" t="str">
        <f>CAZUL!N129</f>
        <v>25/10/2021</v>
      </c>
      <c r="F132" s="316">
        <f>INICIO!D$5</f>
        <v>0</v>
      </c>
      <c r="G132" s="317" t="str">
        <f>VLOOKUP(H132,FORNECEDOR!$A$1:$B$897,2,FALSE)</f>
        <v>41.859.822/0001-00</v>
      </c>
      <c r="H132" s="318" t="str">
        <f>CAZUL!E129</f>
        <v>ERIKA LEOPOLDINA DA SILVA MACEDO CONSULTORIO EIREL</v>
      </c>
      <c r="I132" s="319" t="str">
        <f>VLOOKUP(Z132,DESPESAS!A$1:D$2035,2,FALSE)</f>
        <v>03.21</v>
      </c>
      <c r="J132" s="319" t="str">
        <f>VLOOKUP(Z132,DESPESAS!A$1:D$2035,3,FALSE)</f>
        <v>SERVIÇOS MÉDICOS</v>
      </c>
      <c r="K132" s="320">
        <f>CAZUL!F129</f>
        <v>0</v>
      </c>
      <c r="L132" s="321">
        <f>CAZUL!G129</f>
        <v>17297.689999999999</v>
      </c>
      <c r="M132" s="320">
        <f>CAZUL!H129</f>
        <v>0</v>
      </c>
      <c r="N132" s="322" t="s">
        <v>1314</v>
      </c>
      <c r="O132" s="323"/>
      <c r="Z132" s="324" t="str">
        <f>CAZUL!C129</f>
        <v>Serviço Médico</v>
      </c>
    </row>
    <row r="133" spans="2:26" ht="13.95" customHeight="1">
      <c r="B133" s="312">
        <v>551024000030013</v>
      </c>
      <c r="C133" s="313" t="s">
        <v>1313</v>
      </c>
      <c r="D133" s="314" t="str">
        <f>CAZUL!D130</f>
        <v>1/1Compra de serviço Série:SN / NFS-e:287</v>
      </c>
      <c r="E133" s="315" t="str">
        <f>CAZUL!N130</f>
        <v>25/10/2021</v>
      </c>
      <c r="F133" s="316">
        <f>INICIO!D$5</f>
        <v>0</v>
      </c>
      <c r="G133" s="317" t="str">
        <f>VLOOKUP(H133,FORNECEDOR!$A$1:$B$897,2,FALSE)</f>
        <v>21.443.731/0001-81</v>
      </c>
      <c r="H133" s="318" t="str">
        <f>CAZUL!E130</f>
        <v>CLINITI CARIRI LTDA - ME</v>
      </c>
      <c r="I133" s="319" t="str">
        <f>VLOOKUP(Z133,DESPESAS!A$1:D$2035,2,FALSE)</f>
        <v>03.21</v>
      </c>
      <c r="J133" s="319" t="str">
        <f>VLOOKUP(Z133,DESPESAS!A$1:D$2035,3,FALSE)</f>
        <v>SERVIÇOS MÉDICOS</v>
      </c>
      <c r="K133" s="320">
        <f>CAZUL!F130</f>
        <v>0</v>
      </c>
      <c r="L133" s="321">
        <f>CAZUL!G130</f>
        <v>5080.4399999999996</v>
      </c>
      <c r="M133" s="320">
        <f>CAZUL!H130</f>
        <v>0</v>
      </c>
      <c r="N133" s="322" t="s">
        <v>1314</v>
      </c>
      <c r="O133" s="323"/>
      <c r="Z133" s="324" t="str">
        <f>CAZUL!C130</f>
        <v>Serviço Médico</v>
      </c>
    </row>
    <row r="134" spans="2:26" ht="13.95" customHeight="1">
      <c r="B134" s="312">
        <v>102501</v>
      </c>
      <c r="C134" s="313" t="s">
        <v>1313</v>
      </c>
      <c r="D134" s="314" t="str">
        <f>CAZUL!D131</f>
        <v>1/1Compra de serviço Série:SN / NFS-e:1641</v>
      </c>
      <c r="E134" s="315" t="str">
        <f>CAZUL!N131</f>
        <v>25/10/2021</v>
      </c>
      <c r="F134" s="316">
        <f>INICIO!D$5</f>
        <v>0</v>
      </c>
      <c r="G134" s="317" t="str">
        <f>VLOOKUP(H134,FORNECEDOR!$A$1:$B$897,2,FALSE)</f>
        <v>32.301.379/0001-66</v>
      </c>
      <c r="H134" s="318" t="str">
        <f>CAZUL!E131</f>
        <v>LS ASSESSORIA MEDICA E CONSULTORIA LTDA</v>
      </c>
      <c r="I134" s="319" t="str">
        <f>VLOOKUP(Z134,DESPESAS!A$1:D$2035,2,FALSE)</f>
        <v>03.21</v>
      </c>
      <c r="J134" s="319" t="str">
        <f>VLOOKUP(Z134,DESPESAS!A$1:D$2035,3,FALSE)</f>
        <v>SERVIÇOS MÉDICOS</v>
      </c>
      <c r="K134" s="320">
        <f>CAZUL!F131</f>
        <v>0</v>
      </c>
      <c r="L134" s="321">
        <f>CAZUL!G131</f>
        <v>7379.03</v>
      </c>
      <c r="M134" s="320">
        <f>CAZUL!H131</f>
        <v>0</v>
      </c>
      <c r="N134" s="322" t="s">
        <v>1314</v>
      </c>
      <c r="O134" s="323"/>
      <c r="Z134" s="324" t="str">
        <f>CAZUL!C131</f>
        <v>Serviço Médico</v>
      </c>
    </row>
    <row r="135" spans="2:26" ht="13.95" customHeight="1">
      <c r="B135" s="312">
        <v>550640000029447</v>
      </c>
      <c r="C135" s="313" t="s">
        <v>1313</v>
      </c>
      <c r="D135" s="314" t="str">
        <f>CAZUL!D132</f>
        <v>1/1Compra de serviço Série:SN / NFS-e:1331</v>
      </c>
      <c r="E135" s="315" t="str">
        <f>CAZUL!N132</f>
        <v>25/10/2021</v>
      </c>
      <c r="F135" s="316">
        <f>INICIO!D$5</f>
        <v>0</v>
      </c>
      <c r="G135" s="317" t="str">
        <f>VLOOKUP(H135,FORNECEDOR!$A$1:$B$897,2,FALSE)</f>
        <v>21.815.044/0001-40</v>
      </c>
      <c r="H135" s="318" t="str">
        <f>CAZUL!E132</f>
        <v>ORTOCLINICA CARIRI LTDA - ME</v>
      </c>
      <c r="I135" s="319" t="str">
        <f>VLOOKUP(Z135,DESPESAS!A$1:D$2035,2,FALSE)</f>
        <v>03.21</v>
      </c>
      <c r="J135" s="319" t="str">
        <f>VLOOKUP(Z135,DESPESAS!A$1:D$2035,3,FALSE)</f>
        <v>SERVIÇOS MÉDICOS</v>
      </c>
      <c r="K135" s="320">
        <f>CAZUL!F132</f>
        <v>0</v>
      </c>
      <c r="L135" s="321">
        <f>CAZUL!G132</f>
        <v>4540.93</v>
      </c>
      <c r="M135" s="320">
        <f>CAZUL!H132</f>
        <v>0</v>
      </c>
      <c r="N135" s="322" t="s">
        <v>1314</v>
      </c>
      <c r="O135" s="323"/>
      <c r="Z135" s="324" t="str">
        <f>CAZUL!C132</f>
        <v>Serviço Médico</v>
      </c>
    </row>
    <row r="136" spans="2:26" ht="13.95" customHeight="1">
      <c r="B136" s="312">
        <v>102515</v>
      </c>
      <c r="C136" s="313" t="s">
        <v>1313</v>
      </c>
      <c r="D136" s="314" t="str">
        <f>CAZUL!D133</f>
        <v>1/1Compra de serviço Série:SN / NFS-e:265</v>
      </c>
      <c r="E136" s="315" t="str">
        <f>CAZUL!N133</f>
        <v>25/10/2021</v>
      </c>
      <c r="F136" s="316">
        <f>INICIO!D$5</f>
        <v>0</v>
      </c>
      <c r="G136" s="317" t="str">
        <f>VLOOKUP(H136,FORNECEDOR!$A$1:$B$897,2,FALSE)</f>
        <v>25.109.328/0001-71</v>
      </c>
      <c r="H136" s="318" t="str">
        <f>CAZUL!E133</f>
        <v>PEDIATRICE SERV MEDICOS E REAB FISISCA LTDA - ME</v>
      </c>
      <c r="I136" s="319" t="str">
        <f>VLOOKUP(Z136,DESPESAS!A$1:D$2035,2,FALSE)</f>
        <v>03.21</v>
      </c>
      <c r="J136" s="319" t="str">
        <f>VLOOKUP(Z136,DESPESAS!A$1:D$2035,3,FALSE)</f>
        <v>SERVIÇOS MÉDICOS</v>
      </c>
      <c r="K136" s="320">
        <f>CAZUL!F133</f>
        <v>0</v>
      </c>
      <c r="L136" s="321">
        <f>CAZUL!G133</f>
        <v>34397.660000000003</v>
      </c>
      <c r="M136" s="320">
        <f>CAZUL!H133</f>
        <v>0</v>
      </c>
      <c r="N136" s="322" t="s">
        <v>1314</v>
      </c>
      <c r="O136" s="323"/>
      <c r="Z136" s="324" t="str">
        <f>CAZUL!C133</f>
        <v>Serviço Médico</v>
      </c>
    </row>
    <row r="137" spans="2:26" ht="13.95" customHeight="1">
      <c r="B137" s="312">
        <v>102503</v>
      </c>
      <c r="C137" s="313" t="s">
        <v>1313</v>
      </c>
      <c r="D137" s="314" t="str">
        <f>CAZUL!D134</f>
        <v>1/1Compra de serviço Série:SN / NFS-e:63</v>
      </c>
      <c r="E137" s="315" t="str">
        <f>CAZUL!N134</f>
        <v>25/10/2021</v>
      </c>
      <c r="F137" s="316">
        <f>INICIO!D$5</f>
        <v>0</v>
      </c>
      <c r="G137" s="317" t="str">
        <f>VLOOKUP(H137,FORNECEDOR!$A$1:$B$897,2,FALSE)</f>
        <v>35.478.871/0001-08</v>
      </c>
      <c r="H137" s="318" t="str">
        <f>CAZUL!E134</f>
        <v>S &amp; R SAUDE SERVICOS MEDICOS LTDA</v>
      </c>
      <c r="I137" s="319" t="str">
        <f>VLOOKUP(Z137,DESPESAS!A$1:D$2035,2,FALSE)</f>
        <v>03.21</v>
      </c>
      <c r="J137" s="319" t="str">
        <f>VLOOKUP(Z137,DESPESAS!A$1:D$2035,3,FALSE)</f>
        <v>SERVIÇOS MÉDICOS</v>
      </c>
      <c r="K137" s="320">
        <f>CAZUL!F134</f>
        <v>0</v>
      </c>
      <c r="L137" s="321">
        <f>CAZUL!G134</f>
        <v>11612.43</v>
      </c>
      <c r="M137" s="320">
        <f>CAZUL!H134</f>
        <v>0</v>
      </c>
      <c r="N137" s="322" t="s">
        <v>1314</v>
      </c>
      <c r="O137" s="323"/>
      <c r="Z137" s="324" t="str">
        <f>CAZUL!C134</f>
        <v>Serviço Médico</v>
      </c>
    </row>
    <row r="138" spans="2:26" ht="13.95" customHeight="1">
      <c r="B138" s="312">
        <v>102513</v>
      </c>
      <c r="C138" s="313" t="s">
        <v>1313</v>
      </c>
      <c r="D138" s="314" t="str">
        <f>CAZUL!D135</f>
        <v>1/1Compra de serviço Série:SN / NFS-e:3346</v>
      </c>
      <c r="E138" s="315" t="str">
        <f>CAZUL!N135</f>
        <v>25/10/2021</v>
      </c>
      <c r="F138" s="316">
        <f>INICIO!D$5</f>
        <v>0</v>
      </c>
      <c r="G138" s="317" t="str">
        <f>VLOOKUP(H138,FORNECEDOR!$A$1:$B$897,2,FALSE)</f>
        <v>21.959.988/0001-90</v>
      </c>
      <c r="H138" s="318" t="str">
        <f>CAZUL!E135</f>
        <v>FORTAL MEDIC ASSISTENCIA MEDICA E CONSULTORIA S S</v>
      </c>
      <c r="I138" s="319" t="str">
        <f>VLOOKUP(Z138,DESPESAS!A$1:D$2035,2,FALSE)</f>
        <v>03.21</v>
      </c>
      <c r="J138" s="319" t="str">
        <f>VLOOKUP(Z138,DESPESAS!A$1:D$2035,3,FALSE)</f>
        <v>SERVIÇOS MÉDICOS</v>
      </c>
      <c r="K138" s="320">
        <f>CAZUL!F135</f>
        <v>0</v>
      </c>
      <c r="L138" s="321">
        <f>CAZUL!G135</f>
        <v>1135.24</v>
      </c>
      <c r="M138" s="320">
        <f>CAZUL!H135</f>
        <v>0</v>
      </c>
      <c r="N138" s="322" t="s">
        <v>1314</v>
      </c>
      <c r="O138" s="323"/>
      <c r="Z138" s="324" t="str">
        <f>CAZUL!C135</f>
        <v>Serviço Médico</v>
      </c>
    </row>
    <row r="139" spans="2:26" ht="13.95" customHeight="1">
      <c r="B139" s="312">
        <v>551833000037509</v>
      </c>
      <c r="C139" s="313" t="s">
        <v>1313</v>
      </c>
      <c r="D139" s="314" t="str">
        <f>CAZUL!D136</f>
        <v>1/1Compra de serviço Série:SN / NFS-e:109</v>
      </c>
      <c r="E139" s="315" t="str">
        <f>CAZUL!N136</f>
        <v>25/10/2021</v>
      </c>
      <c r="F139" s="316">
        <f>INICIO!D$5</f>
        <v>0</v>
      </c>
      <c r="G139" s="317" t="str">
        <f>VLOOKUP(H139,FORNECEDOR!$A$1:$B$897,2,FALSE)</f>
        <v>29.720.910/0001-20</v>
      </c>
      <c r="H139" s="318" t="str">
        <f>CAZUL!E136</f>
        <v>GOMES &amp; SANTANA LTDA</v>
      </c>
      <c r="I139" s="319" t="str">
        <f>VLOOKUP(Z139,DESPESAS!A$1:D$2035,2,FALSE)</f>
        <v>03.21</v>
      </c>
      <c r="J139" s="319" t="str">
        <f>VLOOKUP(Z139,DESPESAS!A$1:D$2035,3,FALSE)</f>
        <v>SERVIÇOS MÉDICOS</v>
      </c>
      <c r="K139" s="320">
        <f>CAZUL!F136</f>
        <v>0</v>
      </c>
      <c r="L139" s="321">
        <f>CAZUL!G136</f>
        <v>16801.53</v>
      </c>
      <c r="M139" s="320">
        <f>CAZUL!H136</f>
        <v>0</v>
      </c>
      <c r="N139" s="322" t="s">
        <v>1314</v>
      </c>
      <c r="O139" s="323"/>
      <c r="Z139" s="324" t="str">
        <f>CAZUL!C136</f>
        <v>Serviço Médico</v>
      </c>
    </row>
    <row r="140" spans="2:26" ht="13.95" customHeight="1">
      <c r="B140" s="312">
        <v>551598000041043</v>
      </c>
      <c r="C140" s="313" t="s">
        <v>1313</v>
      </c>
      <c r="D140" s="314" t="str">
        <f>CAZUL!D137</f>
        <v>1/1Compra de serviço Série:SN / NFS-e:135</v>
      </c>
      <c r="E140" s="315" t="str">
        <f>CAZUL!N137</f>
        <v>25/10/2021</v>
      </c>
      <c r="F140" s="316">
        <f>INICIO!D$5</f>
        <v>0</v>
      </c>
      <c r="G140" s="317" t="str">
        <f>VLOOKUP(H140,FORNECEDOR!$A$1:$B$897,2,FALSE)</f>
        <v>25.208.022/0001-72</v>
      </c>
      <c r="H140" s="318" t="str">
        <f>CAZUL!E137</f>
        <v>COUTO BEM SERVICOS MEDICOS LTDA - ME</v>
      </c>
      <c r="I140" s="319" t="str">
        <f>VLOOKUP(Z140,DESPESAS!A$1:D$2035,2,FALSE)</f>
        <v>03.21</v>
      </c>
      <c r="J140" s="319" t="str">
        <f>VLOOKUP(Z140,DESPESAS!A$1:D$2035,3,FALSE)</f>
        <v>SERVIÇOS MÉDICOS</v>
      </c>
      <c r="K140" s="320">
        <f>CAZUL!F137</f>
        <v>0</v>
      </c>
      <c r="L140" s="321">
        <f>CAZUL!G137</f>
        <v>18674.64</v>
      </c>
      <c r="M140" s="320">
        <f>CAZUL!H137</f>
        <v>0</v>
      </c>
      <c r="N140" s="322" t="s">
        <v>1314</v>
      </c>
      <c r="O140" s="323"/>
      <c r="Z140" s="324" t="str">
        <f>CAZUL!C137</f>
        <v>Serviço Médico</v>
      </c>
    </row>
    <row r="141" spans="2:26" ht="13.95" customHeight="1">
      <c r="B141" s="312">
        <v>102516</v>
      </c>
      <c r="C141" s="313" t="s">
        <v>1313</v>
      </c>
      <c r="D141" s="314" t="str">
        <f>CAZUL!D138</f>
        <v>1/1Compra de serviço Série:SN / NFS-e:851</v>
      </c>
      <c r="E141" s="315" t="str">
        <f>CAZUL!N138</f>
        <v>25/10/2021</v>
      </c>
      <c r="F141" s="316">
        <f>INICIO!D$5</f>
        <v>0</v>
      </c>
      <c r="G141" s="317" t="str">
        <f>VLOOKUP(H141,FORNECEDOR!$A$1:$B$897,2,FALSE)</f>
        <v>21.246.547/0001-41</v>
      </c>
      <c r="H141" s="318" t="str">
        <f>CAZUL!E138</f>
        <v>WR MEDICOS ASSOCIADOS LTDA - ME</v>
      </c>
      <c r="I141" s="319" t="str">
        <f>VLOOKUP(Z141,DESPESAS!A$1:D$2035,2,FALSE)</f>
        <v>03.21</v>
      </c>
      <c r="J141" s="319" t="str">
        <f>VLOOKUP(Z141,DESPESAS!A$1:D$2035,3,FALSE)</f>
        <v>SERVIÇOS MÉDICOS</v>
      </c>
      <c r="K141" s="320">
        <f>CAZUL!F138</f>
        <v>0</v>
      </c>
      <c r="L141" s="321">
        <f>CAZUL!G138</f>
        <v>2400</v>
      </c>
      <c r="M141" s="320">
        <f>CAZUL!H138</f>
        <v>153392.53000000003</v>
      </c>
      <c r="N141" s="322" t="s">
        <v>1314</v>
      </c>
      <c r="O141" s="323"/>
      <c r="Z141" s="324" t="str">
        <f>CAZUL!C138</f>
        <v>Serviço Médico</v>
      </c>
    </row>
    <row r="142" spans="2:26" ht="13.95" customHeight="1">
      <c r="B142" s="312">
        <v>862981200061634</v>
      </c>
      <c r="C142" s="313" t="s">
        <v>1313</v>
      </c>
      <c r="D142" s="314" t="str">
        <f>CAZUL!D139</f>
        <v>TARIFA BANCÁRIA</v>
      </c>
      <c r="E142" s="315" t="str">
        <f>CAZUL!N139</f>
        <v>25/10/2021</v>
      </c>
      <c r="F142" s="316">
        <f>INICIO!D$5</f>
        <v>0</v>
      </c>
      <c r="G142" s="317" t="str">
        <f>VLOOKUP(H142,FORNECEDOR!$A$1:$B$897,2,FALSE)</f>
        <v>00.000.000/1409-53</v>
      </c>
      <c r="H142" s="318" t="str">
        <f>CAZUL!E139</f>
        <v>BANCO DO BRASIL</v>
      </c>
      <c r="I142" s="319" t="str">
        <f>VLOOKUP(Z142,DESPESAS!A$1:D$2035,2,FALSE)</f>
        <v>04.07</v>
      </c>
      <c r="J142" s="319" t="str">
        <f>VLOOKUP(Z142,DESPESAS!A$1:D$2035,3,FALSE)</f>
        <v>TARIFAS BANCÁRIAS</v>
      </c>
      <c r="K142" s="320">
        <f>CAZUL!F139</f>
        <v>0</v>
      </c>
      <c r="L142" s="321">
        <f>CAZUL!G139</f>
        <v>10.45</v>
      </c>
      <c r="M142" s="320">
        <f>CAZUL!H139</f>
        <v>0</v>
      </c>
      <c r="N142" s="322" t="s">
        <v>1314</v>
      </c>
      <c r="O142" s="323"/>
      <c r="Z142" s="324" t="str">
        <f>CAZUL!C139</f>
        <v>TARIFAS BANCÁRIAS</v>
      </c>
    </row>
    <row r="143" spans="2:26" ht="13.95" customHeight="1">
      <c r="B143" s="312">
        <v>862981200061635</v>
      </c>
      <c r="C143" s="313" t="s">
        <v>1313</v>
      </c>
      <c r="D143" s="314" t="str">
        <f>CAZUL!D140</f>
        <v>TARIFA BANCÁRIA</v>
      </c>
      <c r="E143" s="315" t="str">
        <f>CAZUL!N140</f>
        <v>25/10/2021</v>
      </c>
      <c r="F143" s="316">
        <f>INICIO!D$5</f>
        <v>0</v>
      </c>
      <c r="G143" s="317" t="str">
        <f>VLOOKUP(H143,FORNECEDOR!$A$1:$B$897,2,FALSE)</f>
        <v>00.000.000/1409-53</v>
      </c>
      <c r="H143" s="318" t="str">
        <f>CAZUL!E140</f>
        <v>BANCO DO BRASIL</v>
      </c>
      <c r="I143" s="319" t="str">
        <f>VLOOKUP(Z143,DESPESAS!A$1:D$2035,2,FALSE)</f>
        <v>04.07</v>
      </c>
      <c r="J143" s="319" t="str">
        <f>VLOOKUP(Z143,DESPESAS!A$1:D$2035,3,FALSE)</f>
        <v>TARIFAS BANCÁRIAS</v>
      </c>
      <c r="K143" s="320">
        <f>CAZUL!F140</f>
        <v>0</v>
      </c>
      <c r="L143" s="321">
        <f>CAZUL!G140</f>
        <v>10.45</v>
      </c>
      <c r="M143" s="320">
        <f>CAZUL!H140</f>
        <v>0</v>
      </c>
      <c r="N143" s="322" t="s">
        <v>1314</v>
      </c>
      <c r="O143" s="323"/>
      <c r="Z143" s="324" t="str">
        <f>CAZUL!C140</f>
        <v>TARIFAS BANCÁRIAS</v>
      </c>
    </row>
    <row r="144" spans="2:26" ht="13.95" customHeight="1">
      <c r="B144" s="312">
        <v>862981200061636</v>
      </c>
      <c r="C144" s="313" t="s">
        <v>1313</v>
      </c>
      <c r="D144" s="314" t="str">
        <f>CAZUL!D141</f>
        <v>TARIFA BANCÁRIA</v>
      </c>
      <c r="E144" s="315" t="str">
        <f>CAZUL!N141</f>
        <v>25/10/2021</v>
      </c>
      <c r="F144" s="316">
        <f>INICIO!D$5</f>
        <v>0</v>
      </c>
      <c r="G144" s="317" t="str">
        <f>VLOOKUP(H144,FORNECEDOR!$A$1:$B$897,2,FALSE)</f>
        <v>00.000.000/1409-53</v>
      </c>
      <c r="H144" s="318" t="str">
        <f>CAZUL!E141</f>
        <v>BANCO DO BRASIL</v>
      </c>
      <c r="I144" s="319" t="str">
        <f>VLOOKUP(Z144,DESPESAS!A$1:D$2035,2,FALSE)</f>
        <v>04.07</v>
      </c>
      <c r="J144" s="319" t="str">
        <f>VLOOKUP(Z144,DESPESAS!A$1:D$2035,3,FALSE)</f>
        <v>TARIFAS BANCÁRIAS</v>
      </c>
      <c r="K144" s="320">
        <f>CAZUL!F141</f>
        <v>0</v>
      </c>
      <c r="L144" s="321">
        <f>CAZUL!G141</f>
        <v>10.45</v>
      </c>
      <c r="M144" s="320">
        <f>CAZUL!H141</f>
        <v>0</v>
      </c>
      <c r="N144" s="322" t="s">
        <v>1314</v>
      </c>
      <c r="O144" s="323"/>
      <c r="Z144" s="324" t="str">
        <f>CAZUL!C141</f>
        <v>TARIFAS BANCÁRIAS</v>
      </c>
    </row>
    <row r="145" spans="2:26" ht="13.95" customHeight="1">
      <c r="B145" s="312">
        <v>862981200061637</v>
      </c>
      <c r="C145" s="313" t="s">
        <v>1313</v>
      </c>
      <c r="D145" s="314" t="str">
        <f>CAZUL!D142</f>
        <v>TARIFA BANCÁRIA</v>
      </c>
      <c r="E145" s="315" t="str">
        <f>CAZUL!N142</f>
        <v>25/10/2021</v>
      </c>
      <c r="F145" s="316">
        <f>INICIO!D$5</f>
        <v>0</v>
      </c>
      <c r="G145" s="317" t="str">
        <f>VLOOKUP(H145,FORNECEDOR!$A$1:$B$897,2,FALSE)</f>
        <v>00.000.000/1409-53</v>
      </c>
      <c r="H145" s="318" t="str">
        <f>CAZUL!E142</f>
        <v>BANCO DO BRASIL</v>
      </c>
      <c r="I145" s="319" t="str">
        <f>VLOOKUP(Z145,DESPESAS!A$1:D$2035,2,FALSE)</f>
        <v>04.07</v>
      </c>
      <c r="J145" s="319" t="str">
        <f>VLOOKUP(Z145,DESPESAS!A$1:D$2035,3,FALSE)</f>
        <v>TARIFAS BANCÁRIAS</v>
      </c>
      <c r="K145" s="320">
        <f>CAZUL!F142</f>
        <v>0</v>
      </c>
      <c r="L145" s="321">
        <f>CAZUL!G142</f>
        <v>10.45</v>
      </c>
      <c r="M145" s="320">
        <f>CAZUL!H142</f>
        <v>0</v>
      </c>
      <c r="N145" s="322" t="s">
        <v>1314</v>
      </c>
      <c r="O145" s="323"/>
      <c r="Z145" s="324" t="str">
        <f>CAZUL!C142</f>
        <v>TARIFAS BANCÁRIAS</v>
      </c>
    </row>
    <row r="146" spans="2:26" ht="13.95" customHeight="1">
      <c r="B146" s="312">
        <v>862981200061638</v>
      </c>
      <c r="C146" s="313" t="s">
        <v>1313</v>
      </c>
      <c r="D146" s="314" t="str">
        <f>CAZUL!D143</f>
        <v>TARIFA BANCÁRIA</v>
      </c>
      <c r="E146" s="315" t="str">
        <f>CAZUL!N143</f>
        <v>25/10/2021</v>
      </c>
      <c r="F146" s="316">
        <f>INICIO!D$5</f>
        <v>0</v>
      </c>
      <c r="G146" s="317" t="str">
        <f>VLOOKUP(H146,FORNECEDOR!$A$1:$B$897,2,FALSE)</f>
        <v>00.000.000/1409-53</v>
      </c>
      <c r="H146" s="318" t="str">
        <f>CAZUL!E143</f>
        <v>BANCO DO BRASIL</v>
      </c>
      <c r="I146" s="319" t="str">
        <f>VLOOKUP(Z146,DESPESAS!A$1:D$2035,2,FALSE)</f>
        <v>04.07</v>
      </c>
      <c r="J146" s="319" t="str">
        <f>VLOOKUP(Z146,DESPESAS!A$1:D$2035,3,FALSE)</f>
        <v>TARIFAS BANCÁRIAS</v>
      </c>
      <c r="K146" s="320">
        <f>CAZUL!F143</f>
        <v>0</v>
      </c>
      <c r="L146" s="321">
        <f>CAZUL!G143</f>
        <v>10.45</v>
      </c>
      <c r="M146" s="320">
        <f>CAZUL!H143</f>
        <v>0</v>
      </c>
      <c r="N146" s="322" t="s">
        <v>1314</v>
      </c>
      <c r="O146" s="323"/>
      <c r="Z146" s="324" t="str">
        <f>CAZUL!C143</f>
        <v>TARIFAS BANCÁRIAS</v>
      </c>
    </row>
    <row r="147" spans="2:26" ht="13.95" customHeight="1">
      <c r="B147" s="312">
        <v>862981200061639</v>
      </c>
      <c r="C147" s="313" t="s">
        <v>1313</v>
      </c>
      <c r="D147" s="314" t="str">
        <f>CAZUL!D144</f>
        <v>TARIFA BANCÁRIA</v>
      </c>
      <c r="E147" s="315" t="str">
        <f>CAZUL!N144</f>
        <v>25/10/2021</v>
      </c>
      <c r="F147" s="316">
        <f>INICIO!D$5</f>
        <v>0</v>
      </c>
      <c r="G147" s="317" t="str">
        <f>VLOOKUP(H147,FORNECEDOR!$A$1:$B$897,2,FALSE)</f>
        <v>00.000.000/1409-53</v>
      </c>
      <c r="H147" s="318" t="str">
        <f>CAZUL!E144</f>
        <v>BANCO DO BRASIL</v>
      </c>
      <c r="I147" s="319" t="str">
        <f>VLOOKUP(Z147,DESPESAS!A$1:D$2035,2,FALSE)</f>
        <v>04.07</v>
      </c>
      <c r="J147" s="319" t="str">
        <f>VLOOKUP(Z147,DESPESAS!A$1:D$2035,3,FALSE)</f>
        <v>TARIFAS BANCÁRIAS</v>
      </c>
      <c r="K147" s="320">
        <f>CAZUL!F144</f>
        <v>0</v>
      </c>
      <c r="L147" s="321">
        <f>CAZUL!G144</f>
        <v>10.45</v>
      </c>
      <c r="M147" s="320">
        <f>CAZUL!H144</f>
        <v>0</v>
      </c>
      <c r="N147" s="322" t="s">
        <v>1314</v>
      </c>
      <c r="O147" s="323"/>
      <c r="Z147" s="324" t="str">
        <f>CAZUL!C144</f>
        <v>TARIFAS BANCÁRIAS</v>
      </c>
    </row>
    <row r="148" spans="2:26" ht="13.95" customHeight="1">
      <c r="B148" s="312">
        <v>862981200061640</v>
      </c>
      <c r="C148" s="313" t="s">
        <v>1313</v>
      </c>
      <c r="D148" s="314" t="str">
        <f>CAZUL!D145</f>
        <v>TARIFA BANCÁRIA</v>
      </c>
      <c r="E148" s="315" t="str">
        <f>CAZUL!N145</f>
        <v>25/10/2021</v>
      </c>
      <c r="F148" s="316">
        <f>INICIO!D$5</f>
        <v>0</v>
      </c>
      <c r="G148" s="317" t="str">
        <f>VLOOKUP(H148,FORNECEDOR!$A$1:$B$897,2,FALSE)</f>
        <v>00.000.000/1409-53</v>
      </c>
      <c r="H148" s="318" t="str">
        <f>CAZUL!E145</f>
        <v>BANCO DO BRASIL</v>
      </c>
      <c r="I148" s="319" t="str">
        <f>VLOOKUP(Z148,DESPESAS!A$1:D$2035,2,FALSE)</f>
        <v>04.07</v>
      </c>
      <c r="J148" s="319" t="str">
        <f>VLOOKUP(Z148,DESPESAS!A$1:D$2035,3,FALSE)</f>
        <v>TARIFAS BANCÁRIAS</v>
      </c>
      <c r="K148" s="320">
        <f>CAZUL!F145</f>
        <v>0</v>
      </c>
      <c r="L148" s="321">
        <f>CAZUL!G145</f>
        <v>10.45</v>
      </c>
      <c r="M148" s="320">
        <f>CAZUL!H145</f>
        <v>0</v>
      </c>
      <c r="N148" s="322" t="s">
        <v>1314</v>
      </c>
      <c r="O148" s="323"/>
      <c r="Z148" s="324" t="str">
        <f>CAZUL!C145</f>
        <v>TARIFAS BANCÁRIAS</v>
      </c>
    </row>
    <row r="149" spans="2:26" ht="13.95" customHeight="1">
      <c r="B149" s="312">
        <v>862981200061641</v>
      </c>
      <c r="C149" s="313" t="s">
        <v>1313</v>
      </c>
      <c r="D149" s="314" t="str">
        <f>CAZUL!D146</f>
        <v>TARIFA BANCÁRIA</v>
      </c>
      <c r="E149" s="315" t="str">
        <f>CAZUL!N146</f>
        <v>25/10/2021</v>
      </c>
      <c r="F149" s="316">
        <f>INICIO!D$5</f>
        <v>0</v>
      </c>
      <c r="G149" s="317" t="str">
        <f>VLOOKUP(H149,FORNECEDOR!$A$1:$B$897,2,FALSE)</f>
        <v>00.000.000/1409-53</v>
      </c>
      <c r="H149" s="318" t="str">
        <f>CAZUL!E146</f>
        <v>BANCO DO BRASIL</v>
      </c>
      <c r="I149" s="319" t="str">
        <f>VLOOKUP(Z149,DESPESAS!A$1:D$2035,2,FALSE)</f>
        <v>04.07</v>
      </c>
      <c r="J149" s="319" t="str">
        <f>VLOOKUP(Z149,DESPESAS!A$1:D$2035,3,FALSE)</f>
        <v>TARIFAS BANCÁRIAS</v>
      </c>
      <c r="K149" s="320">
        <f>CAZUL!F146</f>
        <v>0</v>
      </c>
      <c r="L149" s="321">
        <f>CAZUL!G146</f>
        <v>10.45</v>
      </c>
      <c r="M149" s="320">
        <f>CAZUL!H146</f>
        <v>0</v>
      </c>
      <c r="N149" s="322" t="s">
        <v>1314</v>
      </c>
      <c r="O149" s="323"/>
      <c r="Z149" s="324" t="str">
        <f>CAZUL!C146</f>
        <v>TARIFAS BANCÁRIAS</v>
      </c>
    </row>
    <row r="150" spans="2:26" ht="13.95" customHeight="1">
      <c r="B150" s="312">
        <v>862981200061642</v>
      </c>
      <c r="C150" s="313" t="s">
        <v>1313</v>
      </c>
      <c r="D150" s="314" t="str">
        <f>CAZUL!D147</f>
        <v>TARIFA BANCÁRIA</v>
      </c>
      <c r="E150" s="315" t="str">
        <f>CAZUL!N147</f>
        <v>25/10/2021</v>
      </c>
      <c r="F150" s="316">
        <f>INICIO!D$5</f>
        <v>0</v>
      </c>
      <c r="G150" s="317" t="str">
        <f>VLOOKUP(H150,FORNECEDOR!$A$1:$B$897,2,FALSE)</f>
        <v>00.000.000/1409-53</v>
      </c>
      <c r="H150" s="318" t="str">
        <f>CAZUL!E147</f>
        <v>BANCO DO BRASIL</v>
      </c>
      <c r="I150" s="319" t="str">
        <f>VLOOKUP(Z150,DESPESAS!A$1:D$2035,2,FALSE)</f>
        <v>04.07</v>
      </c>
      <c r="J150" s="319" t="str">
        <f>VLOOKUP(Z150,DESPESAS!A$1:D$2035,3,FALSE)</f>
        <v>TARIFAS BANCÁRIAS</v>
      </c>
      <c r="K150" s="320">
        <f>CAZUL!F147</f>
        <v>0</v>
      </c>
      <c r="L150" s="321">
        <f>CAZUL!G147</f>
        <v>10.45</v>
      </c>
      <c r="M150" s="320">
        <f>CAZUL!H147</f>
        <v>0</v>
      </c>
      <c r="N150" s="322" t="s">
        <v>1314</v>
      </c>
      <c r="O150" s="323"/>
      <c r="Z150" s="324" t="str">
        <f>CAZUL!C147</f>
        <v>TARIFAS BANCÁRIAS</v>
      </c>
    </row>
    <row r="151" spans="2:26" ht="13.95" customHeight="1">
      <c r="B151" s="312">
        <v>862981200061643</v>
      </c>
      <c r="C151" s="313" t="s">
        <v>1313</v>
      </c>
      <c r="D151" s="314" t="str">
        <f>CAZUL!D148</f>
        <v>TARIFA BANCÁRIA</v>
      </c>
      <c r="E151" s="315" t="str">
        <f>CAZUL!N148</f>
        <v>25/10/2021</v>
      </c>
      <c r="F151" s="316">
        <f>INICIO!D$5</f>
        <v>0</v>
      </c>
      <c r="G151" s="317" t="str">
        <f>VLOOKUP(H151,FORNECEDOR!$A$1:$B$897,2,FALSE)</f>
        <v>00.000.000/1409-53</v>
      </c>
      <c r="H151" s="318" t="str">
        <f>CAZUL!E148</f>
        <v>BANCO DO BRASIL</v>
      </c>
      <c r="I151" s="319" t="str">
        <f>VLOOKUP(Z151,DESPESAS!A$1:D$2035,2,FALSE)</f>
        <v>04.07</v>
      </c>
      <c r="J151" s="319" t="str">
        <f>VLOOKUP(Z151,DESPESAS!A$1:D$2035,3,FALSE)</f>
        <v>TARIFAS BANCÁRIAS</v>
      </c>
      <c r="K151" s="320">
        <f>CAZUL!F148</f>
        <v>0</v>
      </c>
      <c r="L151" s="321">
        <f>CAZUL!G148</f>
        <v>10.45</v>
      </c>
      <c r="M151" s="320">
        <f>CAZUL!H148</f>
        <v>0</v>
      </c>
      <c r="N151" s="322" t="s">
        <v>1314</v>
      </c>
      <c r="O151" s="323"/>
      <c r="Z151" s="324" t="str">
        <f>CAZUL!C148</f>
        <v>TARIFAS BANCÁRIAS</v>
      </c>
    </row>
    <row r="152" spans="2:26" ht="13.95" customHeight="1">
      <c r="B152" s="312">
        <v>862981200061644</v>
      </c>
      <c r="C152" s="313" t="s">
        <v>1313</v>
      </c>
      <c r="D152" s="314" t="str">
        <f>CAZUL!D149</f>
        <v>TARIFA BANCÁRIA</v>
      </c>
      <c r="E152" s="315" t="str">
        <f>CAZUL!N149</f>
        <v>25/10/2021</v>
      </c>
      <c r="F152" s="316">
        <f>INICIO!D$5</f>
        <v>0</v>
      </c>
      <c r="G152" s="317" t="str">
        <f>VLOOKUP(H152,FORNECEDOR!$A$1:$B$897,2,FALSE)</f>
        <v>00.000.000/1409-53</v>
      </c>
      <c r="H152" s="318" t="str">
        <f>CAZUL!E149</f>
        <v>BANCO DO BRASIL</v>
      </c>
      <c r="I152" s="319" t="str">
        <f>VLOOKUP(Z152,DESPESAS!A$1:D$2035,2,FALSE)</f>
        <v>04.07</v>
      </c>
      <c r="J152" s="319" t="str">
        <f>VLOOKUP(Z152,DESPESAS!A$1:D$2035,3,FALSE)</f>
        <v>TARIFAS BANCÁRIAS</v>
      </c>
      <c r="K152" s="320">
        <f>CAZUL!F149</f>
        <v>0</v>
      </c>
      <c r="L152" s="321">
        <f>CAZUL!G149</f>
        <v>10.45</v>
      </c>
      <c r="M152" s="320">
        <f>CAZUL!H149</f>
        <v>0</v>
      </c>
      <c r="N152" s="322" t="s">
        <v>1314</v>
      </c>
      <c r="O152" s="323"/>
      <c r="Z152" s="324" t="str">
        <f>CAZUL!C149</f>
        <v>TARIFAS BANCÁRIAS</v>
      </c>
    </row>
    <row r="153" spans="2:26" ht="13.95" customHeight="1">
      <c r="B153" s="312">
        <v>862981200061645</v>
      </c>
      <c r="C153" s="313" t="s">
        <v>1313</v>
      </c>
      <c r="D153" s="314" t="str">
        <f>CAZUL!D150</f>
        <v>TARIFA BANCÁRIA</v>
      </c>
      <c r="E153" s="315" t="str">
        <f>CAZUL!N150</f>
        <v>25/10/2021</v>
      </c>
      <c r="F153" s="316">
        <f>INICIO!D$5</f>
        <v>0</v>
      </c>
      <c r="G153" s="317" t="str">
        <f>VLOOKUP(H153,FORNECEDOR!$A$1:$B$897,2,FALSE)</f>
        <v>00.000.000/1409-53</v>
      </c>
      <c r="H153" s="318" t="str">
        <f>CAZUL!E150</f>
        <v>BANCO DO BRASIL</v>
      </c>
      <c r="I153" s="319" t="str">
        <f>VLOOKUP(Z153,DESPESAS!A$1:D$2035,2,FALSE)</f>
        <v>04.07</v>
      </c>
      <c r="J153" s="319" t="str">
        <f>VLOOKUP(Z153,DESPESAS!A$1:D$2035,3,FALSE)</f>
        <v>TARIFAS BANCÁRIAS</v>
      </c>
      <c r="K153" s="320">
        <f>CAZUL!F150</f>
        <v>0</v>
      </c>
      <c r="L153" s="321">
        <f>CAZUL!G150</f>
        <v>10.45</v>
      </c>
      <c r="M153" s="320">
        <f>CAZUL!H150</f>
        <v>0</v>
      </c>
      <c r="N153" s="322" t="s">
        <v>1314</v>
      </c>
      <c r="O153" s="323"/>
      <c r="Z153" s="324" t="str">
        <f>CAZUL!C150</f>
        <v>TARIFAS BANCÁRIAS</v>
      </c>
    </row>
    <row r="154" spans="2:26" ht="13.95" customHeight="1">
      <c r="B154" s="312">
        <v>862981200061646</v>
      </c>
      <c r="C154" s="313" t="s">
        <v>1313</v>
      </c>
      <c r="D154" s="314" t="str">
        <f>CAZUL!D151</f>
        <v>TARIFA BANCÁRIA</v>
      </c>
      <c r="E154" s="315" t="str">
        <f>CAZUL!N151</f>
        <v>25/10/2021</v>
      </c>
      <c r="F154" s="316">
        <f>INICIO!D$5</f>
        <v>0</v>
      </c>
      <c r="G154" s="317" t="str">
        <f>VLOOKUP(H154,FORNECEDOR!$A$1:$B$897,2,FALSE)</f>
        <v>00.000.000/1409-53</v>
      </c>
      <c r="H154" s="318" t="str">
        <f>CAZUL!E151</f>
        <v>BANCO DO BRASIL</v>
      </c>
      <c r="I154" s="319" t="str">
        <f>VLOOKUP(Z154,DESPESAS!A$1:D$2035,2,FALSE)</f>
        <v>04.07</v>
      </c>
      <c r="J154" s="319" t="str">
        <f>VLOOKUP(Z154,DESPESAS!A$1:D$2035,3,FALSE)</f>
        <v>TARIFAS BANCÁRIAS</v>
      </c>
      <c r="K154" s="320">
        <f>CAZUL!F151</f>
        <v>0</v>
      </c>
      <c r="L154" s="321">
        <f>CAZUL!G151</f>
        <v>10.45</v>
      </c>
      <c r="M154" s="320">
        <f>CAZUL!H151</f>
        <v>0</v>
      </c>
      <c r="N154" s="322" t="s">
        <v>1314</v>
      </c>
      <c r="O154" s="323"/>
      <c r="Z154" s="324" t="str">
        <f>CAZUL!C151</f>
        <v>TARIFAS BANCÁRIAS</v>
      </c>
    </row>
    <row r="155" spans="2:26" ht="13.95" customHeight="1">
      <c r="B155" s="312">
        <v>862981200061647</v>
      </c>
      <c r="C155" s="313" t="s">
        <v>1313</v>
      </c>
      <c r="D155" s="314" t="str">
        <f>CAZUL!D152</f>
        <v>TARIFA BANCÁRIA</v>
      </c>
      <c r="E155" s="315" t="str">
        <f>CAZUL!N152</f>
        <v>25/10/2021</v>
      </c>
      <c r="F155" s="316">
        <f>INICIO!D$5</f>
        <v>0</v>
      </c>
      <c r="G155" s="317" t="str">
        <f>VLOOKUP(H155,FORNECEDOR!$A$1:$B$897,2,FALSE)</f>
        <v>00.000.000/1409-53</v>
      </c>
      <c r="H155" s="318" t="str">
        <f>CAZUL!E152</f>
        <v>BANCO DO BRASIL</v>
      </c>
      <c r="I155" s="319" t="str">
        <f>VLOOKUP(Z155,DESPESAS!A$1:D$2035,2,FALSE)</f>
        <v>04.07</v>
      </c>
      <c r="J155" s="319" t="str">
        <f>VLOOKUP(Z155,DESPESAS!A$1:D$2035,3,FALSE)</f>
        <v>TARIFAS BANCÁRIAS</v>
      </c>
      <c r="K155" s="320">
        <f>CAZUL!F152</f>
        <v>0</v>
      </c>
      <c r="L155" s="321">
        <f>CAZUL!G152</f>
        <v>10.45</v>
      </c>
      <c r="M155" s="320">
        <f>CAZUL!H152</f>
        <v>0</v>
      </c>
      <c r="N155" s="322" t="s">
        <v>1314</v>
      </c>
      <c r="O155" s="323"/>
      <c r="Z155" s="324" t="str">
        <f>CAZUL!C152</f>
        <v>TARIFAS BANCÁRIAS</v>
      </c>
    </row>
    <row r="156" spans="2:26" ht="13.95" customHeight="1">
      <c r="B156" s="312">
        <v>862981200061648</v>
      </c>
      <c r="C156" s="313" t="s">
        <v>1313</v>
      </c>
      <c r="D156" s="314" t="str">
        <f>CAZUL!D153</f>
        <v>TARIFA BANCÁRIA</v>
      </c>
      <c r="E156" s="315" t="str">
        <f>CAZUL!N153</f>
        <v>25/10/2021</v>
      </c>
      <c r="F156" s="316">
        <f>INICIO!D$5</f>
        <v>0</v>
      </c>
      <c r="G156" s="317" t="str">
        <f>VLOOKUP(H156,FORNECEDOR!$A$1:$B$897,2,FALSE)</f>
        <v>00.000.000/1409-53</v>
      </c>
      <c r="H156" s="318" t="str">
        <f>CAZUL!E153</f>
        <v>BANCO DO BRASIL</v>
      </c>
      <c r="I156" s="319" t="str">
        <f>VLOOKUP(Z156,DESPESAS!A$1:D$2035,2,FALSE)</f>
        <v>04.07</v>
      </c>
      <c r="J156" s="319" t="str">
        <f>VLOOKUP(Z156,DESPESAS!A$1:D$2035,3,FALSE)</f>
        <v>TARIFAS BANCÁRIAS</v>
      </c>
      <c r="K156" s="320">
        <f>CAZUL!F153</f>
        <v>0</v>
      </c>
      <c r="L156" s="321">
        <f>CAZUL!G153</f>
        <v>10.45</v>
      </c>
      <c r="M156" s="320">
        <f>CAZUL!H153</f>
        <v>0</v>
      </c>
      <c r="N156" s="322" t="s">
        <v>1314</v>
      </c>
      <c r="O156" s="323"/>
      <c r="Z156" s="324" t="str">
        <f>CAZUL!C153</f>
        <v>TARIFAS BANCÁRIAS</v>
      </c>
    </row>
    <row r="157" spans="2:26" ht="13.95" customHeight="1">
      <c r="B157" s="312">
        <v>862981200061649</v>
      </c>
      <c r="C157" s="313" t="s">
        <v>1313</v>
      </c>
      <c r="D157" s="314" t="str">
        <f>CAZUL!D154</f>
        <v>TARIFA BANCÁRIA</v>
      </c>
      <c r="E157" s="315" t="str">
        <f>CAZUL!N154</f>
        <v>25/10/2021</v>
      </c>
      <c r="F157" s="316">
        <f>INICIO!D$5</f>
        <v>0</v>
      </c>
      <c r="G157" s="317" t="str">
        <f>VLOOKUP(H157,FORNECEDOR!$A$1:$B$897,2,FALSE)</f>
        <v>00.000.000/1409-53</v>
      </c>
      <c r="H157" s="318" t="str">
        <f>CAZUL!E154</f>
        <v>BANCO DO BRASIL</v>
      </c>
      <c r="I157" s="319" t="str">
        <f>VLOOKUP(Z157,DESPESAS!A$1:D$2035,2,FALSE)</f>
        <v>04.07</v>
      </c>
      <c r="J157" s="319" t="str">
        <f>VLOOKUP(Z157,DESPESAS!A$1:D$2035,3,FALSE)</f>
        <v>TARIFAS BANCÁRIAS</v>
      </c>
      <c r="K157" s="320">
        <f>CAZUL!F154</f>
        <v>0</v>
      </c>
      <c r="L157" s="321">
        <f>CAZUL!G154</f>
        <v>10.45</v>
      </c>
      <c r="M157" s="320">
        <f>CAZUL!H154</f>
        <v>0</v>
      </c>
      <c r="N157" s="322" t="s">
        <v>1314</v>
      </c>
      <c r="O157" s="323"/>
      <c r="Z157" s="324" t="str">
        <f>CAZUL!C154</f>
        <v>TARIFAS BANCÁRIAS</v>
      </c>
    </row>
    <row r="158" spans="2:26" ht="13.95" customHeight="1">
      <c r="B158" s="312">
        <v>862981200061650</v>
      </c>
      <c r="C158" s="313" t="s">
        <v>1313</v>
      </c>
      <c r="D158" s="314" t="str">
        <f>CAZUL!D155</f>
        <v>TARIFA BANCÁRIA</v>
      </c>
      <c r="E158" s="315" t="str">
        <f>CAZUL!N155</f>
        <v>25/10/2021</v>
      </c>
      <c r="F158" s="316">
        <f>INICIO!D$5</f>
        <v>0</v>
      </c>
      <c r="G158" s="317" t="str">
        <f>VLOOKUP(H158,FORNECEDOR!$A$1:$B$897,2,FALSE)</f>
        <v>00.000.000/1409-53</v>
      </c>
      <c r="H158" s="318" t="str">
        <f>CAZUL!E155</f>
        <v>BANCO DO BRASIL</v>
      </c>
      <c r="I158" s="319" t="str">
        <f>VLOOKUP(Z158,DESPESAS!A$1:D$2035,2,FALSE)</f>
        <v>04.07</v>
      </c>
      <c r="J158" s="319" t="str">
        <f>VLOOKUP(Z158,DESPESAS!A$1:D$2035,3,FALSE)</f>
        <v>TARIFAS BANCÁRIAS</v>
      </c>
      <c r="K158" s="320">
        <f>CAZUL!F155</f>
        <v>0</v>
      </c>
      <c r="L158" s="321">
        <f>CAZUL!G155</f>
        <v>10.45</v>
      </c>
      <c r="M158" s="320">
        <f>CAZUL!H155</f>
        <v>153214.87999999983</v>
      </c>
      <c r="N158" s="322" t="s">
        <v>1314</v>
      </c>
      <c r="O158" s="323"/>
      <c r="Z158" s="324" t="str">
        <f>CAZUL!C155</f>
        <v>TARIFAS BANCÁRIAS</v>
      </c>
    </row>
    <row r="159" spans="2:26" ht="13.95" customHeight="1">
      <c r="B159" s="312">
        <v>102602</v>
      </c>
      <c r="C159" s="313" t="s">
        <v>1313</v>
      </c>
      <c r="D159" s="314" t="str">
        <f>CAZUL!D156</f>
        <v>1/1Compra de serviço Série:SN / NFS-e:959</v>
      </c>
      <c r="E159" s="315" t="str">
        <f>CAZUL!N156</f>
        <v>26/10/2021</v>
      </c>
      <c r="F159" s="316">
        <f>INICIO!D$5</f>
        <v>0</v>
      </c>
      <c r="G159" s="317" t="str">
        <f>VLOOKUP(H159,FORNECEDOR!$A$1:$B$897,2,FALSE)</f>
        <v>15.193.955/0001-80</v>
      </c>
      <c r="H159" s="318" t="str">
        <f>CAZUL!E156</f>
        <v>MICHAEL JOHN MOREIRA SIQUEIRA SERVIÇOS TÉCNICOS ME</v>
      </c>
      <c r="I159" s="319" t="str">
        <f>VLOOKUP(Z159,DESPESAS!A$1:D$2035,2,FALSE)</f>
        <v>03.09</v>
      </c>
      <c r="J159" s="319" t="str">
        <f>VLOOKUP(Z159,DESPESAS!A$1:D$2035,3,FALSE)</f>
        <v>MANUTENÇÃO EQUIPAMENTOS EM GERAL</v>
      </c>
      <c r="K159" s="320">
        <f>CAZUL!F156</f>
        <v>0</v>
      </c>
      <c r="L159" s="321">
        <f>CAZUL!G156</f>
        <v>7500</v>
      </c>
      <c r="M159" s="320">
        <f>CAZUL!H156</f>
        <v>145714.87999999983</v>
      </c>
      <c r="N159" s="322" t="s">
        <v>1314</v>
      </c>
      <c r="O159" s="323"/>
      <c r="Z159" s="324" t="str">
        <f>CAZUL!C156</f>
        <v>Manutenção de Equipamentos</v>
      </c>
    </row>
    <row r="160" spans="2:26" ht="13.95" customHeight="1">
      <c r="B160" s="312">
        <v>550638000067549</v>
      </c>
      <c r="C160" s="313" t="s">
        <v>1313</v>
      </c>
      <c r="D160" s="314" t="str">
        <f>CAZUL!D157</f>
        <v>1/1Compra de serviço Série:SN / NFS-e:674</v>
      </c>
      <c r="E160" s="315" t="str">
        <f>CAZUL!N157</f>
        <v>26/10/2021</v>
      </c>
      <c r="F160" s="316">
        <f>INICIO!D$5</f>
        <v>0</v>
      </c>
      <c r="G160" s="317" t="str">
        <f>VLOOKUP(H160,FORNECEDOR!$A$1:$B$897,2,FALSE)</f>
        <v>13.273.901/0001-07</v>
      </c>
      <c r="H160" s="318" t="str">
        <f>CAZUL!E157</f>
        <v>JH SAÚDE LTDA-ME</v>
      </c>
      <c r="I160" s="319" t="str">
        <f>VLOOKUP(Z160,DESPESAS!A$1:D$2035,2,FALSE)</f>
        <v>03.21</v>
      </c>
      <c r="J160" s="319" t="str">
        <f>VLOOKUP(Z160,DESPESAS!A$1:D$2035,3,FALSE)</f>
        <v>SERVIÇOS MÉDICOS</v>
      </c>
      <c r="K160" s="320">
        <f>CAZUL!F157</f>
        <v>0</v>
      </c>
      <c r="L160" s="321">
        <f>CAZUL!G157</f>
        <v>82985.77</v>
      </c>
      <c r="M160" s="320">
        <f>CAZUL!H157</f>
        <v>0</v>
      </c>
      <c r="N160" s="322" t="s">
        <v>1314</v>
      </c>
      <c r="O160" s="323"/>
      <c r="Z160" s="324" t="str">
        <f>CAZUL!C157</f>
        <v>Serviço Médico</v>
      </c>
    </row>
    <row r="161" spans="2:26" ht="13.95" customHeight="1">
      <c r="B161" s="312">
        <v>552967000022353</v>
      </c>
      <c r="C161" s="313" t="s">
        <v>1313</v>
      </c>
      <c r="D161" s="314" t="str">
        <f>CAZUL!D158</f>
        <v>1/1Compra de serviço Série:SN / NFS-e:343</v>
      </c>
      <c r="E161" s="315" t="str">
        <f>CAZUL!N158</f>
        <v>26/10/2021</v>
      </c>
      <c r="F161" s="316">
        <f>INICIO!D$5</f>
        <v>0</v>
      </c>
      <c r="G161" s="317" t="str">
        <f>VLOOKUP(H161,FORNECEDOR!$A$1:$B$897,2,FALSE)</f>
        <v>33.640.120/0001-02</v>
      </c>
      <c r="H161" s="318" t="str">
        <f>CAZUL!E158</f>
        <v>LIRIO - SERVIÇOS MÉDICOS LTDA</v>
      </c>
      <c r="I161" s="319" t="str">
        <f>VLOOKUP(Z161,DESPESAS!A$1:D$2035,2,FALSE)</f>
        <v>03.21</v>
      </c>
      <c r="J161" s="319" t="str">
        <f>VLOOKUP(Z161,DESPESAS!A$1:D$2035,3,FALSE)</f>
        <v>SERVIÇOS MÉDICOS</v>
      </c>
      <c r="K161" s="320">
        <f>CAZUL!F158</f>
        <v>0</v>
      </c>
      <c r="L161" s="321">
        <f>CAZUL!G158</f>
        <v>9690.8799999999992</v>
      </c>
      <c r="M161" s="320">
        <f>CAZUL!H158</f>
        <v>0</v>
      </c>
      <c r="N161" s="322" t="s">
        <v>1314</v>
      </c>
      <c r="O161" s="323"/>
      <c r="Z161" s="324" t="str">
        <f>CAZUL!C158</f>
        <v>Serviço Médico</v>
      </c>
    </row>
    <row r="162" spans="2:26" ht="13.95" customHeight="1">
      <c r="B162" s="312">
        <v>102603</v>
      </c>
      <c r="C162" s="313" t="s">
        <v>1313</v>
      </c>
      <c r="D162" s="314" t="str">
        <f>CAZUL!D159</f>
        <v>1/1Compra de serviço Série:SN / NFS-e:83</v>
      </c>
      <c r="E162" s="315" t="str">
        <f>CAZUL!N159</f>
        <v>26/10/2021</v>
      </c>
      <c r="F162" s="316">
        <f>INICIO!D$5</f>
        <v>0</v>
      </c>
      <c r="G162" s="317" t="str">
        <f>VLOOKUP(H162,FORNECEDOR!$A$1:$B$897,2,FALSE)</f>
        <v>35.702.396/0001-01</v>
      </c>
      <c r="H162" s="318" t="str">
        <f>CAZUL!E159</f>
        <v>CLINICA MEDICA DE DIAGNOSTICO E IMAGEM I LTDA</v>
      </c>
      <c r="I162" s="319" t="str">
        <f>VLOOKUP(Z162,DESPESAS!A$1:D$2035,2,FALSE)</f>
        <v>03.21</v>
      </c>
      <c r="J162" s="319" t="str">
        <f>VLOOKUP(Z162,DESPESAS!A$1:D$2035,3,FALSE)</f>
        <v>SERVIÇOS MÉDICOS</v>
      </c>
      <c r="K162" s="320">
        <f>CAZUL!F159</f>
        <v>0</v>
      </c>
      <c r="L162" s="321">
        <f>CAZUL!G159</f>
        <v>2906.2</v>
      </c>
      <c r="M162" s="320">
        <f>CAZUL!H159</f>
        <v>0</v>
      </c>
      <c r="N162" s="322" t="s">
        <v>1314</v>
      </c>
      <c r="O162" s="323"/>
      <c r="Z162" s="324" t="str">
        <f>CAZUL!C159</f>
        <v>Serviço Médico</v>
      </c>
    </row>
    <row r="163" spans="2:26" ht="13.95" customHeight="1">
      <c r="B163" s="312">
        <v>102604</v>
      </c>
      <c r="C163" s="313" t="s">
        <v>1313</v>
      </c>
      <c r="D163" s="314" t="str">
        <f>CAZUL!D160</f>
        <v>1/1Compra de serviço Série:SN / NFS-e:84</v>
      </c>
      <c r="E163" s="315" t="str">
        <f>CAZUL!N160</f>
        <v>26/10/2021</v>
      </c>
      <c r="F163" s="316">
        <f>INICIO!D$5</f>
        <v>0</v>
      </c>
      <c r="G163" s="317" t="str">
        <f>VLOOKUP(H163,FORNECEDOR!$A$1:$B$897,2,FALSE)</f>
        <v>35.702.396/0001-01</v>
      </c>
      <c r="H163" s="318" t="str">
        <f>CAZUL!E160</f>
        <v>CLINICA MEDICA DE DIAGNOSTICO E IMAGEM I LTDA</v>
      </c>
      <c r="I163" s="319" t="str">
        <f>VLOOKUP(Z163,DESPESAS!A$1:D$2035,2,FALSE)</f>
        <v>03.21</v>
      </c>
      <c r="J163" s="319" t="str">
        <f>VLOOKUP(Z163,DESPESAS!A$1:D$2035,3,FALSE)</f>
        <v>SERVIÇOS MÉDICOS</v>
      </c>
      <c r="K163" s="320">
        <f>CAZUL!F160</f>
        <v>0</v>
      </c>
      <c r="L163" s="321">
        <f>CAZUL!G160</f>
        <v>6062.17</v>
      </c>
      <c r="M163" s="320">
        <f>CAZUL!H160</f>
        <v>0</v>
      </c>
      <c r="N163" s="322" t="s">
        <v>1314</v>
      </c>
      <c r="O163" s="323"/>
      <c r="Z163" s="324" t="str">
        <f>CAZUL!C160</f>
        <v>Serviço Médico</v>
      </c>
    </row>
    <row r="164" spans="2:26" ht="13.95" customHeight="1">
      <c r="B164" s="312">
        <v>102601</v>
      </c>
      <c r="C164" s="313" t="s">
        <v>1313</v>
      </c>
      <c r="D164" s="314" t="str">
        <f>CAZUL!D161</f>
        <v>1/1Compra de serviço Série:SN / NFS-e:244</v>
      </c>
      <c r="E164" s="315" t="str">
        <f>CAZUL!N161</f>
        <v>26/10/2021</v>
      </c>
      <c r="F164" s="316">
        <f>INICIO!D$5</f>
        <v>0</v>
      </c>
      <c r="G164" s="317" t="str">
        <f>VLOOKUP(H164,FORNECEDOR!$A$1:$B$897,2,FALSE)</f>
        <v>27.397.335/0001-41</v>
      </c>
      <c r="H164" s="318" t="str">
        <f>CAZUL!E161</f>
        <v>INTER CLINIC SERVIÇOS DE SAÚDE LTDA ME</v>
      </c>
      <c r="I164" s="319" t="str">
        <f>VLOOKUP(Z164,DESPESAS!A$1:D$2035,2,FALSE)</f>
        <v>03.21</v>
      </c>
      <c r="J164" s="319" t="str">
        <f>VLOOKUP(Z164,DESPESAS!A$1:D$2035,3,FALSE)</f>
        <v>SERVIÇOS MÉDICOS</v>
      </c>
      <c r="K164" s="320">
        <f>CAZUL!F161</f>
        <v>0</v>
      </c>
      <c r="L164" s="321">
        <f>CAZUL!G161</f>
        <v>8854.85</v>
      </c>
      <c r="M164" s="320">
        <f>CAZUL!H161</f>
        <v>35215.009999999835</v>
      </c>
      <c r="N164" s="322" t="s">
        <v>1314</v>
      </c>
      <c r="O164" s="323"/>
      <c r="Z164" s="324" t="str">
        <f>CAZUL!C161</f>
        <v>Serviço Médico</v>
      </c>
    </row>
    <row r="165" spans="2:26" ht="13.95" customHeight="1">
      <c r="B165" s="312">
        <v>551598000105466</v>
      </c>
      <c r="C165" s="313" t="s">
        <v>1313</v>
      </c>
      <c r="D165" s="314" t="str">
        <f>CAZUL!D162</f>
        <v>NF 10.746</v>
      </c>
      <c r="E165" s="315" t="str">
        <f>CAZUL!N162</f>
        <v>26/10/2021</v>
      </c>
      <c r="F165" s="316">
        <f>INICIO!D$5</f>
        <v>0</v>
      </c>
      <c r="G165" s="317" t="str">
        <f>VLOOKUP(H165,FORNECEDOR!$A$1:$B$897,2,FALSE)</f>
        <v>02.713.654/0001-98</v>
      </c>
      <c r="H165" s="318" t="str">
        <f>CAZUL!E162</f>
        <v xml:space="preserve">JOSE ANACLETO SOBRINHO </v>
      </c>
      <c r="I165" s="319" t="str">
        <f>VLOOKUP(Z165,DESPESAS!A$1:D$2035,2,FALSE)</f>
        <v>02.07</v>
      </c>
      <c r="J165" s="319" t="str">
        <f>VLOOKUP(Z165,DESPESAS!A$1:D$2035,3,FALSE)</f>
        <v>Materiais de Escritório</v>
      </c>
      <c r="K165" s="320">
        <f>CAZUL!F162</f>
        <v>0</v>
      </c>
      <c r="L165" s="321">
        <f>CAZUL!G162</f>
        <v>900</v>
      </c>
      <c r="M165" s="320">
        <f>CAZUL!H162</f>
        <v>34315.009999999835</v>
      </c>
      <c r="N165" s="322" t="s">
        <v>1314</v>
      </c>
      <c r="O165" s="323"/>
      <c r="Z165" s="324" t="str">
        <f>CAZUL!C162</f>
        <v>Materiais de Escritório</v>
      </c>
    </row>
    <row r="166" spans="2:26" ht="13.95" customHeight="1">
      <c r="B166" s="312">
        <v>102605</v>
      </c>
      <c r="C166" s="313" t="s">
        <v>1313</v>
      </c>
      <c r="D166" s="314" t="str">
        <f>CAZUL!D163</f>
        <v>1/1Compra de serviço Série:SN / NFS-e:438</v>
      </c>
      <c r="E166" s="315" t="str">
        <f>CAZUL!N163</f>
        <v>26/10/2021</v>
      </c>
      <c r="F166" s="316">
        <f>INICIO!D$5</f>
        <v>0</v>
      </c>
      <c r="G166" s="317" t="str">
        <f>VLOOKUP(H166,FORNECEDOR!$A$1:$B$897,2,FALSE)</f>
        <v>21.948.495/0001-55</v>
      </c>
      <c r="H166" s="318" t="str">
        <f>CAZUL!E163</f>
        <v>CLINICA MEDICA SAMAAN ESPECIALIZADA EM ORTOPEDIA E</v>
      </c>
      <c r="I166" s="319" t="str">
        <f>VLOOKUP(Z166,DESPESAS!A$1:D$2035,2,FALSE)</f>
        <v>03.21</v>
      </c>
      <c r="J166" s="319" t="str">
        <f>VLOOKUP(Z166,DESPESAS!A$1:D$2035,3,FALSE)</f>
        <v>SERVIÇOS MÉDICOS</v>
      </c>
      <c r="K166" s="320">
        <f>CAZUL!F163</f>
        <v>0</v>
      </c>
      <c r="L166" s="321">
        <f>CAZUL!G163</f>
        <v>16404.169999999998</v>
      </c>
      <c r="M166" s="320">
        <f>CAZUL!H163</f>
        <v>17910.839999999836</v>
      </c>
      <c r="N166" s="322" t="s">
        <v>1314</v>
      </c>
      <c r="O166" s="323"/>
      <c r="Z166" s="324" t="str">
        <f>CAZUL!C163</f>
        <v>Serviço Médico</v>
      </c>
    </row>
    <row r="167" spans="2:26" ht="13.95" customHeight="1">
      <c r="B167" s="312">
        <v>551369000045951</v>
      </c>
      <c r="C167" s="313" t="s">
        <v>1313</v>
      </c>
      <c r="D167" s="314" t="str">
        <f>CAZUL!D164</f>
        <v>NFS 55946</v>
      </c>
      <c r="E167" s="315" t="str">
        <f>CAZUL!N164</f>
        <v>26/10/2021</v>
      </c>
      <c r="F167" s="316">
        <f>INICIO!D$5</f>
        <v>0</v>
      </c>
      <c r="G167" s="317" t="str">
        <f>VLOOKUP(H167,FORNECEDOR!$A$1:$B$897,2,FALSE)</f>
        <v>08.077.211/0001-34</v>
      </c>
      <c r="H167" s="318" t="str">
        <f>CAZUL!E164</f>
        <v>T S COMERCIAL DE MEDICAMENTOS E REPRESENTAÇÃO LTDA</v>
      </c>
      <c r="I167" s="319" t="str">
        <f>VLOOKUP(Z167,DESPESAS!A$1:D$2035,2,FALSE)</f>
        <v>02.01</v>
      </c>
      <c r="J167" s="319" t="str">
        <f>VLOOKUP(Z167,DESPESAS!A$1:D$2035,3,FALSE)</f>
        <v>MEDICAMENTOS</v>
      </c>
      <c r="K167" s="320">
        <f>CAZUL!F164</f>
        <v>0</v>
      </c>
      <c r="L167" s="321">
        <f>CAZUL!G164</f>
        <v>1229.45</v>
      </c>
      <c r="M167" s="320">
        <f>CAZUL!H164</f>
        <v>0</v>
      </c>
      <c r="N167" s="322" t="s">
        <v>1314</v>
      </c>
      <c r="O167" s="323"/>
      <c r="Z167" s="324" t="str">
        <f>CAZUL!C164</f>
        <v>MEDICAMENTOS</v>
      </c>
    </row>
    <row r="168" spans="2:26" ht="13.95" customHeight="1">
      <c r="B168" s="312">
        <v>882991100183719</v>
      </c>
      <c r="C168" s="313" t="s">
        <v>1313</v>
      </c>
      <c r="D168" s="314" t="str">
        <f>CAZUL!D165</f>
        <v>TARIFA BANCÁRIA</v>
      </c>
      <c r="E168" s="315" t="str">
        <f>CAZUL!N165</f>
        <v>26/10/2021</v>
      </c>
      <c r="F168" s="316">
        <f>INICIO!D$5</f>
        <v>0</v>
      </c>
      <c r="G168" s="317" t="str">
        <f>VLOOKUP(H168,FORNECEDOR!$A$1:$B$897,2,FALSE)</f>
        <v>00.000.000/1409-53</v>
      </c>
      <c r="H168" s="318" t="str">
        <f>CAZUL!E165</f>
        <v>BANCO DO BRASIL</v>
      </c>
      <c r="I168" s="319" t="str">
        <f>VLOOKUP(Z168,DESPESAS!A$1:D$2035,2,FALSE)</f>
        <v>04.07</v>
      </c>
      <c r="J168" s="319" t="str">
        <f>VLOOKUP(Z168,DESPESAS!A$1:D$2035,3,FALSE)</f>
        <v>TARIFAS BANCÁRIAS</v>
      </c>
      <c r="K168" s="320">
        <f>CAZUL!F165</f>
        <v>0</v>
      </c>
      <c r="L168" s="321">
        <f>CAZUL!G165</f>
        <v>10.45</v>
      </c>
      <c r="M168" s="320">
        <f>CAZUL!H165</f>
        <v>0</v>
      </c>
      <c r="N168" s="322" t="s">
        <v>1314</v>
      </c>
      <c r="O168" s="323"/>
      <c r="Z168" s="324" t="str">
        <f>CAZUL!C165</f>
        <v>TARIFAS BANCÁRIAS</v>
      </c>
    </row>
    <row r="169" spans="2:26" ht="13.95" customHeight="1">
      <c r="B169" s="312">
        <v>882991100183720</v>
      </c>
      <c r="C169" s="313" t="s">
        <v>1313</v>
      </c>
      <c r="D169" s="314" t="str">
        <f>CAZUL!D166</f>
        <v>TARIFA BANCÁRIA</v>
      </c>
      <c r="E169" s="315" t="str">
        <f>CAZUL!N166</f>
        <v>26/10/2021</v>
      </c>
      <c r="F169" s="316">
        <f>INICIO!D$5</f>
        <v>0</v>
      </c>
      <c r="G169" s="317" t="str">
        <f>VLOOKUP(H169,FORNECEDOR!$A$1:$B$897,2,FALSE)</f>
        <v>00.000.000/1409-53</v>
      </c>
      <c r="H169" s="318" t="str">
        <f>CAZUL!E166</f>
        <v>BANCO DO BRASIL</v>
      </c>
      <c r="I169" s="319" t="str">
        <f>VLOOKUP(Z169,DESPESAS!A$1:D$2035,2,FALSE)</f>
        <v>04.07</v>
      </c>
      <c r="J169" s="319" t="str">
        <f>VLOOKUP(Z169,DESPESAS!A$1:D$2035,3,FALSE)</f>
        <v>TARIFAS BANCÁRIAS</v>
      </c>
      <c r="K169" s="320">
        <f>CAZUL!F166</f>
        <v>0</v>
      </c>
      <c r="L169" s="321">
        <f>CAZUL!G166</f>
        <v>10.45</v>
      </c>
      <c r="M169" s="320">
        <f>CAZUL!H166</f>
        <v>0</v>
      </c>
      <c r="N169" s="322" t="s">
        <v>1314</v>
      </c>
      <c r="O169" s="323"/>
      <c r="Z169" s="324" t="str">
        <f>CAZUL!C166</f>
        <v>TARIFAS BANCÁRIAS</v>
      </c>
    </row>
    <row r="170" spans="2:26" ht="13.95" customHeight="1">
      <c r="B170" s="312">
        <v>882991100183721</v>
      </c>
      <c r="C170" s="313" t="s">
        <v>1313</v>
      </c>
      <c r="D170" s="314" t="str">
        <f>CAZUL!D167</f>
        <v>TARIFA BANCÁRIA</v>
      </c>
      <c r="E170" s="315" t="str">
        <f>CAZUL!N167</f>
        <v>26/10/2021</v>
      </c>
      <c r="F170" s="316">
        <f>INICIO!D$5</f>
        <v>0</v>
      </c>
      <c r="G170" s="317" t="str">
        <f>VLOOKUP(H170,FORNECEDOR!$A$1:$B$897,2,FALSE)</f>
        <v>00.000.000/1409-53</v>
      </c>
      <c r="H170" s="318" t="str">
        <f>CAZUL!E167</f>
        <v>BANCO DO BRASIL</v>
      </c>
      <c r="I170" s="319" t="str">
        <f>VLOOKUP(Z170,DESPESAS!A$1:D$2035,2,FALSE)</f>
        <v>04.07</v>
      </c>
      <c r="J170" s="319" t="str">
        <f>VLOOKUP(Z170,DESPESAS!A$1:D$2035,3,FALSE)</f>
        <v>TARIFAS BANCÁRIAS</v>
      </c>
      <c r="K170" s="320">
        <f>CAZUL!F167</f>
        <v>0</v>
      </c>
      <c r="L170" s="321">
        <f>CAZUL!G167</f>
        <v>10.45</v>
      </c>
      <c r="M170" s="320">
        <f>CAZUL!H167</f>
        <v>0</v>
      </c>
      <c r="N170" s="322" t="s">
        <v>1314</v>
      </c>
      <c r="O170" s="323"/>
      <c r="Z170" s="324" t="str">
        <f>CAZUL!C167</f>
        <v>TARIFAS BANCÁRIAS</v>
      </c>
    </row>
    <row r="171" spans="2:26" ht="13.95" customHeight="1">
      <c r="B171" s="312">
        <v>882991100183722</v>
      </c>
      <c r="C171" s="313" t="s">
        <v>1313</v>
      </c>
      <c r="D171" s="314" t="str">
        <f>CAZUL!D168</f>
        <v>TARIFA BANCÁRIA</v>
      </c>
      <c r="E171" s="315" t="str">
        <f>CAZUL!N168</f>
        <v>26/10/2021</v>
      </c>
      <c r="F171" s="316">
        <f>INICIO!D$5</f>
        <v>0</v>
      </c>
      <c r="G171" s="317" t="str">
        <f>VLOOKUP(H171,FORNECEDOR!$A$1:$B$897,2,FALSE)</f>
        <v>00.000.000/1409-53</v>
      </c>
      <c r="H171" s="318" t="str">
        <f>CAZUL!E168</f>
        <v>BANCO DO BRASIL</v>
      </c>
      <c r="I171" s="319" t="str">
        <f>VLOOKUP(Z171,DESPESAS!A$1:D$2035,2,FALSE)</f>
        <v>04.07</v>
      </c>
      <c r="J171" s="319" t="str">
        <f>VLOOKUP(Z171,DESPESAS!A$1:D$2035,3,FALSE)</f>
        <v>TARIFAS BANCÁRIAS</v>
      </c>
      <c r="K171" s="320">
        <f>CAZUL!F168</f>
        <v>0</v>
      </c>
      <c r="L171" s="321">
        <f>CAZUL!G168</f>
        <v>10.45</v>
      </c>
      <c r="M171" s="320">
        <f>CAZUL!H168</f>
        <v>0</v>
      </c>
      <c r="N171" s="322" t="s">
        <v>1314</v>
      </c>
      <c r="O171" s="323"/>
      <c r="Z171" s="324" t="str">
        <f>CAZUL!C168</f>
        <v>TARIFAS BANCÁRIAS</v>
      </c>
    </row>
    <row r="172" spans="2:26" ht="13.95" customHeight="1">
      <c r="B172" s="312">
        <v>882991100183723</v>
      </c>
      <c r="C172" s="313" t="s">
        <v>1313</v>
      </c>
      <c r="D172" s="314" t="str">
        <f>CAZUL!D169</f>
        <v>TARIFA BANCÁRIA</v>
      </c>
      <c r="E172" s="315" t="str">
        <f>CAZUL!N169</f>
        <v>26/10/2021</v>
      </c>
      <c r="F172" s="316">
        <f>INICIO!D$5</f>
        <v>0</v>
      </c>
      <c r="G172" s="317" t="str">
        <f>VLOOKUP(H172,FORNECEDOR!$A$1:$B$897,2,FALSE)</f>
        <v>00.000.000/1409-53</v>
      </c>
      <c r="H172" s="318" t="str">
        <f>CAZUL!E169</f>
        <v>BANCO DO BRASIL</v>
      </c>
      <c r="I172" s="319" t="str">
        <f>VLOOKUP(Z172,DESPESAS!A$1:D$2035,2,FALSE)</f>
        <v>04.07</v>
      </c>
      <c r="J172" s="319" t="str">
        <f>VLOOKUP(Z172,DESPESAS!A$1:D$2035,3,FALSE)</f>
        <v>TARIFAS BANCÁRIAS</v>
      </c>
      <c r="K172" s="320">
        <f>CAZUL!F169</f>
        <v>0</v>
      </c>
      <c r="L172" s="321">
        <f>CAZUL!G169</f>
        <v>10.45</v>
      </c>
      <c r="M172" s="320">
        <f>CAZUL!H169</f>
        <v>0</v>
      </c>
      <c r="N172" s="322" t="s">
        <v>1314</v>
      </c>
      <c r="O172" s="323"/>
      <c r="Z172" s="324" t="str">
        <f>CAZUL!C169</f>
        <v>TARIFAS BANCÁRIAS</v>
      </c>
    </row>
    <row r="173" spans="2:26" ht="13.95" customHeight="1">
      <c r="B173" s="312">
        <v>550094000026928</v>
      </c>
      <c r="C173" s="313" t="s">
        <v>1313</v>
      </c>
      <c r="D173" s="314" t="str">
        <f>CAZUL!D170</f>
        <v>NF 45889</v>
      </c>
      <c r="E173" s="315" t="str">
        <f>CAZUL!N170</f>
        <v>27/10/2021</v>
      </c>
      <c r="F173" s="316">
        <f>INICIO!D$5</f>
        <v>0</v>
      </c>
      <c r="G173" s="317" t="str">
        <f>VLOOKUP(H173,FORNECEDOR!$A$1:$B$897,2,FALSE)</f>
        <v>63.478.895/0001-94</v>
      </c>
      <c r="H173" s="318" t="str">
        <f>CAZUL!E170</f>
        <v>P J S DISTRIBUIDORA</v>
      </c>
      <c r="I173" s="319" t="str">
        <f>VLOOKUP(Z173,DESPESAS!A$1:D$2035,2,FALSE)</f>
        <v>02.01</v>
      </c>
      <c r="J173" s="319" t="str">
        <f>VLOOKUP(Z173,DESPESAS!A$1:D$2035,3,FALSE)</f>
        <v>MEDICAMENTOS</v>
      </c>
      <c r="K173" s="320">
        <f>CAZUL!F170</f>
        <v>0</v>
      </c>
      <c r="L173" s="321">
        <f>CAZUL!G170</f>
        <v>378.03</v>
      </c>
      <c r="M173" s="320">
        <f>CAZUL!H170</f>
        <v>16901.11</v>
      </c>
      <c r="N173" s="322" t="s">
        <v>1314</v>
      </c>
      <c r="O173" s="323"/>
      <c r="Z173" s="324" t="str">
        <f>CAZUL!C170</f>
        <v>MEDICAMENTOS</v>
      </c>
    </row>
    <row r="174" spans="2:26" ht="13.95" customHeight="1">
      <c r="B174" s="312">
        <v>550094000026928</v>
      </c>
      <c r="C174" s="313" t="s">
        <v>1313</v>
      </c>
      <c r="D174" s="314" t="str">
        <f>CAZUL!D171</f>
        <v>NF 46012</v>
      </c>
      <c r="E174" s="315" t="str">
        <f>CAZUL!N171</f>
        <v>27/10/2021</v>
      </c>
      <c r="F174" s="316">
        <f>INICIO!D$5</f>
        <v>0</v>
      </c>
      <c r="G174" s="317" t="str">
        <f>VLOOKUP(H174,FORNECEDOR!$A$1:$B$897,2,FALSE)</f>
        <v>63.478.895/0001-94</v>
      </c>
      <c r="H174" s="318" t="str">
        <f>CAZUL!E171</f>
        <v>P J S DISTRIBUIDORA</v>
      </c>
      <c r="I174" s="319" t="str">
        <f>VLOOKUP(Z174,DESPESAS!A$1:D$2035,2,FALSE)</f>
        <v>02.02</v>
      </c>
      <c r="J174" s="319" t="str">
        <f>VLOOKUP(Z174,DESPESAS!A$1:D$2035,3,FALSE)</f>
        <v>MATERIAIS DE CONSUMO</v>
      </c>
      <c r="K174" s="320">
        <f>CAZUL!F171</f>
        <v>0</v>
      </c>
      <c r="L174" s="321">
        <f>CAZUL!G171</f>
        <v>420</v>
      </c>
      <c r="M174" s="320">
        <f>CAZUL!H171</f>
        <v>16481.11</v>
      </c>
      <c r="N174" s="322" t="s">
        <v>1314</v>
      </c>
      <c r="O174" s="323"/>
      <c r="Z174" s="324" t="str">
        <f>CAZUL!C171</f>
        <v>MATERIAL HOSPITALAR</v>
      </c>
    </row>
    <row r="175" spans="2:26" ht="13.95" customHeight="1">
      <c r="B175" s="312">
        <v>550094000026928</v>
      </c>
      <c r="C175" s="313" t="s">
        <v>1313</v>
      </c>
      <c r="D175" s="314" t="str">
        <f>CAZUL!D172</f>
        <v>NF 46016</v>
      </c>
      <c r="E175" s="315" t="str">
        <f>CAZUL!N172</f>
        <v>27/10/2021</v>
      </c>
      <c r="F175" s="316">
        <f>INICIO!D$5</f>
        <v>0</v>
      </c>
      <c r="G175" s="317" t="str">
        <f>VLOOKUP(H175,FORNECEDOR!$A$1:$B$897,2,FALSE)</f>
        <v>63.478.895/0001-94</v>
      </c>
      <c r="H175" s="318" t="str">
        <f>CAZUL!E172</f>
        <v>P J S DISTRIBUIDORA</v>
      </c>
      <c r="I175" s="319" t="str">
        <f>VLOOKUP(Z175,DESPESAS!A$1:D$2035,2,FALSE)</f>
        <v>02.01</v>
      </c>
      <c r="J175" s="319" t="str">
        <f>VLOOKUP(Z175,DESPESAS!A$1:D$2035,3,FALSE)</f>
        <v>MEDICAMENTOS</v>
      </c>
      <c r="K175" s="320">
        <f>CAZUL!F172</f>
        <v>0</v>
      </c>
      <c r="L175" s="321">
        <f>CAZUL!G172</f>
        <v>1634.8</v>
      </c>
      <c r="M175" s="320">
        <f>CAZUL!H172</f>
        <v>14846.310000000001</v>
      </c>
      <c r="N175" s="322" t="s">
        <v>1314</v>
      </c>
      <c r="O175" s="323"/>
      <c r="Z175" s="324" t="str">
        <f>CAZUL!C172</f>
        <v>MEDICAMENTOS</v>
      </c>
    </row>
    <row r="176" spans="2:26" ht="13.95" customHeight="1">
      <c r="B176" s="312">
        <v>550094000026928</v>
      </c>
      <c r="C176" s="313" t="s">
        <v>1313</v>
      </c>
      <c r="D176" s="314" t="str">
        <f>CAZUL!D173</f>
        <v>NF 45910</v>
      </c>
      <c r="E176" s="315" t="str">
        <f>CAZUL!N173</f>
        <v>27/10/2021</v>
      </c>
      <c r="F176" s="316">
        <f>INICIO!D$5</f>
        <v>0</v>
      </c>
      <c r="G176" s="317" t="str">
        <f>VLOOKUP(H176,FORNECEDOR!$A$1:$B$897,2,FALSE)</f>
        <v>63.478.895/0001-94</v>
      </c>
      <c r="H176" s="318" t="str">
        <f>CAZUL!E173</f>
        <v>P J S DISTRIBUIDORA</v>
      </c>
      <c r="I176" s="319" t="str">
        <f>VLOOKUP(Z176,DESPESAS!A$1:D$2035,2,FALSE)</f>
        <v>02.01</v>
      </c>
      <c r="J176" s="319" t="str">
        <f>VLOOKUP(Z176,DESPESAS!A$1:D$2035,3,FALSE)</f>
        <v>MEDICAMENTOS</v>
      </c>
      <c r="K176" s="320">
        <f>CAZUL!F173</f>
        <v>0</v>
      </c>
      <c r="L176" s="321">
        <f>CAZUL!G173</f>
        <v>90.84</v>
      </c>
      <c r="M176" s="320">
        <f>CAZUL!H173</f>
        <v>0</v>
      </c>
      <c r="N176" s="322" t="s">
        <v>1314</v>
      </c>
      <c r="O176" s="323"/>
      <c r="Z176" s="324" t="str">
        <f>CAZUL!C173</f>
        <v>MEDICAMENTOS</v>
      </c>
    </row>
    <row r="177" spans="2:26" ht="13.95" customHeight="1">
      <c r="B177" s="312">
        <v>550094000026928</v>
      </c>
      <c r="C177" s="313" t="s">
        <v>1313</v>
      </c>
      <c r="D177" s="314" t="str">
        <f>CAZUL!D174</f>
        <v>NF 45911</v>
      </c>
      <c r="E177" s="315" t="str">
        <f>CAZUL!N174</f>
        <v>27/10/2021</v>
      </c>
      <c r="F177" s="316">
        <f>INICIO!D$5</f>
        <v>0</v>
      </c>
      <c r="G177" s="317" t="str">
        <f>VLOOKUP(H177,FORNECEDOR!$A$1:$B$897,2,FALSE)</f>
        <v>63.478.895/0001-94</v>
      </c>
      <c r="H177" s="318" t="str">
        <f>CAZUL!E174</f>
        <v>P J S DISTRIBUIDORA</v>
      </c>
      <c r="I177" s="319" t="str">
        <f>VLOOKUP(Z177,DESPESAS!A$1:D$2035,2,FALSE)</f>
        <v>02.02</v>
      </c>
      <c r="J177" s="319" t="str">
        <f>VLOOKUP(Z177,DESPESAS!A$1:D$2035,3,FALSE)</f>
        <v>MATERIAIS DE CONSUMO</v>
      </c>
      <c r="K177" s="320">
        <f>CAZUL!F174</f>
        <v>0</v>
      </c>
      <c r="L177" s="321">
        <f>CAZUL!G174</f>
        <v>125.5</v>
      </c>
      <c r="M177" s="320">
        <f>CAZUL!H174</f>
        <v>14629.970000000001</v>
      </c>
      <c r="N177" s="322" t="s">
        <v>1314</v>
      </c>
      <c r="O177" s="323"/>
      <c r="Z177" s="324" t="str">
        <f>CAZUL!C174</f>
        <v>MATERIAL HOSPITALAR</v>
      </c>
    </row>
    <row r="178" spans="2:26" ht="13.95" customHeight="1">
      <c r="B178" s="312">
        <v>550239000008601</v>
      </c>
      <c r="C178" s="313" t="s">
        <v>1313</v>
      </c>
      <c r="D178" s="314" t="str">
        <f>CAZUL!D175</f>
        <v>1/1Compra NFe 10165-1</v>
      </c>
      <c r="E178" s="315" t="str">
        <f>CAZUL!N175</f>
        <v>27/10/2021</v>
      </c>
      <c r="F178" s="316">
        <f>INICIO!D$5</f>
        <v>0</v>
      </c>
      <c r="G178" s="317" t="str">
        <f>VLOOKUP(H178,FORNECEDOR!$A$1:$B$897,2,FALSE)</f>
        <v>05.199.870/0001-55</v>
      </c>
      <c r="H178" s="318" t="str">
        <f>CAZUL!E175</f>
        <v>MAXXI DISTRIBUIDORA DE MEDICAMENTOS HOSPITALARES EIRELI</v>
      </c>
      <c r="I178" s="319" t="str">
        <f>VLOOKUP(Z178,DESPESAS!A$1:D$2035,2,FALSE)</f>
        <v>02.02</v>
      </c>
      <c r="J178" s="319" t="str">
        <f>VLOOKUP(Z178,DESPESAS!A$1:D$2035,3,FALSE)</f>
        <v>MATERIAIS DE CONSUMO</v>
      </c>
      <c r="K178" s="320">
        <f>CAZUL!F175</f>
        <v>0</v>
      </c>
      <c r="L178" s="321">
        <f>CAZUL!G175</f>
        <v>3326.8</v>
      </c>
      <c r="M178" s="320">
        <f>CAZUL!H175</f>
        <v>11303.170000000002</v>
      </c>
      <c r="N178" s="322" t="s">
        <v>1314</v>
      </c>
      <c r="O178" s="323"/>
      <c r="Z178" s="324" t="str">
        <f>CAZUL!C175</f>
        <v>MATERIAL HOSPITALAR</v>
      </c>
    </row>
    <row r="179" spans="2:26" ht="13.95" customHeight="1">
      <c r="B179" s="312">
        <v>553515000015168</v>
      </c>
      <c r="C179" s="313" t="s">
        <v>1313</v>
      </c>
      <c r="D179" s="314" t="str">
        <f>CAZUL!D176</f>
        <v>NF 3.757</v>
      </c>
      <c r="E179" s="315" t="str">
        <f>CAZUL!N176</f>
        <v>27/10/2021</v>
      </c>
      <c r="F179" s="316">
        <f>INICIO!D$5</f>
        <v>0</v>
      </c>
      <c r="G179" s="317" t="str">
        <f>VLOOKUP(H179,FORNECEDOR!$A$1:$B$897,2,FALSE)</f>
        <v>27.589.757/0001-19</v>
      </c>
      <c r="H179" s="318" t="str">
        <f>CAZUL!E176</f>
        <v>BELIEVE FARMA COM. ME E MAT. H</v>
      </c>
      <c r="I179" s="319" t="str">
        <f>VLOOKUP(Z179,DESPESAS!A$1:D$2035,2,FALSE)</f>
        <v>02.02</v>
      </c>
      <c r="J179" s="319" t="str">
        <f>VLOOKUP(Z179,DESPESAS!A$1:D$2035,3,FALSE)</f>
        <v>MATERIAIS DE CONSUMO</v>
      </c>
      <c r="K179" s="320">
        <f>CAZUL!F176</f>
        <v>0</v>
      </c>
      <c r="L179" s="321">
        <f>CAZUL!G176</f>
        <v>1003.2</v>
      </c>
      <c r="M179" s="320">
        <f>CAZUL!H176</f>
        <v>0</v>
      </c>
      <c r="N179" s="322" t="s">
        <v>1314</v>
      </c>
      <c r="O179" s="323"/>
      <c r="Z179" s="324" t="str">
        <f>CAZUL!C176</f>
        <v>MATERIAL HOSPITALAR</v>
      </c>
    </row>
    <row r="180" spans="2:26" ht="13.95" customHeight="1">
      <c r="B180" s="312">
        <v>553515000015168</v>
      </c>
      <c r="C180" s="313" t="s">
        <v>1313</v>
      </c>
      <c r="D180" s="314" t="str">
        <f>CAZUL!D177</f>
        <v>NF 3.756</v>
      </c>
      <c r="E180" s="315" t="str">
        <f>CAZUL!N177</f>
        <v>27/10/2021</v>
      </c>
      <c r="F180" s="316">
        <f>INICIO!D$5</f>
        <v>0</v>
      </c>
      <c r="G180" s="317" t="str">
        <f>VLOOKUP(H180,FORNECEDOR!$A$1:$B$897,2,FALSE)</f>
        <v>27.589.757/0001-19</v>
      </c>
      <c r="H180" s="318" t="str">
        <f>CAZUL!E177</f>
        <v>BELIEVE FARMA COM. ME E MAT. H</v>
      </c>
      <c r="I180" s="319" t="str">
        <f>VLOOKUP(Z180,DESPESAS!A$1:D$2035,2,FALSE)</f>
        <v>02.01</v>
      </c>
      <c r="J180" s="319" t="str">
        <f>VLOOKUP(Z180,DESPESAS!A$1:D$2035,3,FALSE)</f>
        <v>MEDICAMENTOS</v>
      </c>
      <c r="K180" s="320">
        <f>CAZUL!F177</f>
        <v>0</v>
      </c>
      <c r="L180" s="321">
        <f>CAZUL!G177</f>
        <v>1300</v>
      </c>
      <c r="M180" s="320">
        <f>CAZUL!H177</f>
        <v>8999.9700000000012</v>
      </c>
      <c r="N180" s="322" t="s">
        <v>1314</v>
      </c>
      <c r="O180" s="323"/>
      <c r="Z180" s="324" t="str">
        <f>CAZUL!C177</f>
        <v>MEDICAMENTOS</v>
      </c>
    </row>
    <row r="181" spans="2:26" ht="13.95" customHeight="1">
      <c r="B181" s="312">
        <v>550094000019740</v>
      </c>
      <c r="C181" s="313" t="s">
        <v>1313</v>
      </c>
      <c r="D181" s="314" t="str">
        <f>CAZUL!D178</f>
        <v>NF 70.929</v>
      </c>
      <c r="E181" s="315" t="str">
        <f>CAZUL!N178</f>
        <v>27/10/2021</v>
      </c>
      <c r="F181" s="316">
        <f>INICIO!D$5</f>
        <v>0</v>
      </c>
      <c r="G181" s="317" t="str">
        <f>VLOOKUP(H181,FORNECEDOR!$A$1:$B$897,2,FALSE)</f>
        <v>41.389.750/0001-84</v>
      </c>
      <c r="H181" s="318" t="str">
        <f>CAZUL!E178</f>
        <v>REDFARMA - J LAERCIO SOUZA VASCONCELOS</v>
      </c>
      <c r="I181" s="319" t="str">
        <f>VLOOKUP(Z181,DESPESAS!A$1:D$2035,2,FALSE)</f>
        <v>02.01</v>
      </c>
      <c r="J181" s="319" t="str">
        <f>VLOOKUP(Z181,DESPESAS!A$1:D$2035,3,FALSE)</f>
        <v>MEDICAMENTOS</v>
      </c>
      <c r="K181" s="320">
        <f>CAZUL!F178</f>
        <v>0</v>
      </c>
      <c r="L181" s="321">
        <f>CAZUL!G178</f>
        <v>957.88</v>
      </c>
      <c r="M181" s="320">
        <f>CAZUL!H178</f>
        <v>0</v>
      </c>
      <c r="N181" s="322" t="s">
        <v>1314</v>
      </c>
      <c r="O181" s="323"/>
      <c r="Z181" s="324" t="str">
        <f>CAZUL!C178</f>
        <v>MEDICAMENTOS</v>
      </c>
    </row>
    <row r="182" spans="2:26" ht="13.95" customHeight="1">
      <c r="B182" s="312">
        <v>550094000019740</v>
      </c>
      <c r="C182" s="313" t="s">
        <v>1313</v>
      </c>
      <c r="D182" s="314" t="str">
        <f>CAZUL!D179</f>
        <v>NF 70.936</v>
      </c>
      <c r="E182" s="315" t="str">
        <f>CAZUL!N179</f>
        <v>27/10/2021</v>
      </c>
      <c r="F182" s="316">
        <f>INICIO!D$5</f>
        <v>0</v>
      </c>
      <c r="G182" s="317" t="str">
        <f>VLOOKUP(H182,FORNECEDOR!$A$1:$B$897,2,FALSE)</f>
        <v>41.389.750/0001-84</v>
      </c>
      <c r="H182" s="318" t="str">
        <f>CAZUL!E179</f>
        <v>REDFARMA - J LAERCIO SOUZA VASCONCELOS</v>
      </c>
      <c r="I182" s="319" t="str">
        <f>VLOOKUP(Z182,DESPESAS!A$1:D$2035,2,FALSE)</f>
        <v>02.02</v>
      </c>
      <c r="J182" s="319" t="str">
        <f>VLOOKUP(Z182,DESPESAS!A$1:D$2035,3,FALSE)</f>
        <v>MATERIAIS DE CONSUMO</v>
      </c>
      <c r="K182" s="320">
        <f>CAZUL!F179</f>
        <v>0</v>
      </c>
      <c r="L182" s="321">
        <f>CAZUL!G179</f>
        <v>613.13</v>
      </c>
      <c r="M182" s="320">
        <f>CAZUL!H179</f>
        <v>7428.9600000000009</v>
      </c>
      <c r="N182" s="322" t="s">
        <v>1314</v>
      </c>
      <c r="O182" s="323"/>
      <c r="Z182" s="324" t="str">
        <f>CAZUL!C179</f>
        <v>MATERIAL HOSPITALAR</v>
      </c>
    </row>
    <row r="183" spans="2:26" ht="13.95" customHeight="1">
      <c r="B183" s="312">
        <v>551024000017923</v>
      </c>
      <c r="C183" s="313" t="s">
        <v>1313</v>
      </c>
      <c r="D183" s="314" t="str">
        <f>CAZUL!D180</f>
        <v>NF 18267</v>
      </c>
      <c r="E183" s="315" t="str">
        <f>CAZUL!N180</f>
        <v>27/10/2021</v>
      </c>
      <c r="F183" s="316">
        <f>INICIO!D$5</f>
        <v>0</v>
      </c>
      <c r="G183" s="317" t="str">
        <f>VLOOKUP(H183,FORNECEDOR!$A$1:$B$897,2,FALSE)</f>
        <v>00.463.305/0001-30</v>
      </c>
      <c r="H183" s="318" t="str">
        <f>CAZUL!E180</f>
        <v>ANGELINA ROSA GIOVANNETTI CALLOU</v>
      </c>
      <c r="I183" s="319" t="str">
        <f>VLOOKUP(Z183,DESPESAS!A$1:D$2035,2,FALSE)</f>
        <v>02.02</v>
      </c>
      <c r="J183" s="319" t="str">
        <f>VLOOKUP(Z183,DESPESAS!A$1:D$2035,3,FALSE)</f>
        <v>MATERIAIS DE CONSUMO</v>
      </c>
      <c r="K183" s="320">
        <f>CAZUL!F180</f>
        <v>0</v>
      </c>
      <c r="L183" s="321">
        <f>CAZUL!G180</f>
        <v>364.05</v>
      </c>
      <c r="M183" s="320">
        <f>CAZUL!H180</f>
        <v>7064.9100000000008</v>
      </c>
      <c r="N183" s="322" t="s">
        <v>1314</v>
      </c>
      <c r="O183" s="323"/>
      <c r="Z183" s="324" t="str">
        <f>CAZUL!C180</f>
        <v>MATERIAL HOSPITALAR</v>
      </c>
    </row>
    <row r="184" spans="2:26" ht="13.95" customHeight="1">
      <c r="B184" s="312">
        <v>102701</v>
      </c>
      <c r="C184" s="313" t="s">
        <v>1313</v>
      </c>
      <c r="D184" s="314" t="str">
        <f>CAZUL!D181</f>
        <v>1/1Compra de serviço Série:SN / NFS-e:48</v>
      </c>
      <c r="E184" s="315" t="str">
        <f>CAZUL!N181</f>
        <v>27/10/2021</v>
      </c>
      <c r="F184" s="316">
        <f>INICIO!D$5</f>
        <v>0</v>
      </c>
      <c r="G184" s="317" t="str">
        <f>VLOOKUP(H184,FORNECEDOR!$A$1:$B$897,2,FALSE)</f>
        <v>29.315.856/0001-38</v>
      </c>
      <c r="H184" s="318" t="str">
        <f>CAZUL!E181</f>
        <v>CLINICA LUNA SAUDE DA MULHER LTDA</v>
      </c>
      <c r="I184" s="319" t="str">
        <f>VLOOKUP(Z184,DESPESAS!A$1:D$2035,2,FALSE)</f>
        <v>03.21</v>
      </c>
      <c r="J184" s="319" t="str">
        <f>VLOOKUP(Z184,DESPESAS!A$1:D$2035,3,FALSE)</f>
        <v>SERVIÇOS MÉDICOS</v>
      </c>
      <c r="K184" s="320">
        <f>CAZUL!F181</f>
        <v>0</v>
      </c>
      <c r="L184" s="321">
        <f>CAZUL!G181</f>
        <v>9990.08</v>
      </c>
      <c r="M184" s="320">
        <f>CAZUL!H181</f>
        <v>-2925.1699999999992</v>
      </c>
      <c r="N184" s="322" t="s">
        <v>1314</v>
      </c>
      <c r="O184" s="323"/>
      <c r="Z184" s="324" t="str">
        <f>CAZUL!C181</f>
        <v>Serviço Médico</v>
      </c>
    </row>
    <row r="185" spans="2:26" ht="13.95" customHeight="1">
      <c r="B185" s="312">
        <v>550094000026928</v>
      </c>
      <c r="C185" s="313" t="s">
        <v>1313</v>
      </c>
      <c r="D185" s="314" t="str">
        <f>CAZUL!D182</f>
        <v>AGUARDANDO NFS</v>
      </c>
      <c r="E185" s="315" t="str">
        <f>CAZUL!N182</f>
        <v>27/10/2021</v>
      </c>
      <c r="F185" s="316">
        <f>INICIO!D$5</f>
        <v>0</v>
      </c>
      <c r="G185" s="317" t="str">
        <f>VLOOKUP(H185,FORNECEDOR!$A$1:$B$897,2,FALSE)</f>
        <v>63.478.895/0001-94</v>
      </c>
      <c r="H185" s="318" t="str">
        <f>CAZUL!E182</f>
        <v>P J S DISTRIBUIDORA</v>
      </c>
      <c r="I185" s="319" t="str">
        <f>VLOOKUP(Z185,DESPESAS!A$1:D$2035,2,FALSE)</f>
        <v>02.01</v>
      </c>
      <c r="J185" s="319" t="str">
        <f>VLOOKUP(Z185,DESPESAS!A$1:D$2035,3,FALSE)</f>
        <v>MEDICAMENTOS</v>
      </c>
      <c r="K185" s="320">
        <f>CAZUL!F182</f>
        <v>0</v>
      </c>
      <c r="L185" s="321">
        <f>CAZUL!G182</f>
        <v>2520</v>
      </c>
      <c r="M185" s="320">
        <f>CAZUL!H182</f>
        <v>0</v>
      </c>
      <c r="N185" s="322" t="s">
        <v>1314</v>
      </c>
      <c r="O185" s="323"/>
      <c r="Z185" s="324" t="str">
        <f>CAZUL!C182</f>
        <v>MEDICAMENTOS</v>
      </c>
    </row>
    <row r="186" spans="2:26" ht="13.95" customHeight="1">
      <c r="B186" s="312">
        <v>883001100217050</v>
      </c>
      <c r="C186" s="313" t="s">
        <v>1313</v>
      </c>
      <c r="D186" s="314" t="str">
        <f>CAZUL!D183</f>
        <v>TARIFA BANCÁRIA</v>
      </c>
      <c r="E186" s="315" t="str">
        <f>CAZUL!N183</f>
        <v>27/10/2021</v>
      </c>
      <c r="F186" s="316">
        <f>INICIO!D$5</f>
        <v>0</v>
      </c>
      <c r="G186" s="317" t="str">
        <f>VLOOKUP(H186,FORNECEDOR!$A$1:$B$897,2,FALSE)</f>
        <v>00.000.000/1409-53</v>
      </c>
      <c r="H186" s="318" t="str">
        <f>CAZUL!E183</f>
        <v>BANCO DO BRASIL</v>
      </c>
      <c r="I186" s="319" t="str">
        <f>VLOOKUP(Z186,DESPESAS!A$1:D$2035,2,FALSE)</f>
        <v>04.07</v>
      </c>
      <c r="J186" s="319" t="str">
        <f>VLOOKUP(Z186,DESPESAS!A$1:D$2035,3,FALSE)</f>
        <v>TARIFAS BANCÁRIAS</v>
      </c>
      <c r="K186" s="320">
        <f>CAZUL!F183</f>
        <v>0</v>
      </c>
      <c r="L186" s="321">
        <f>CAZUL!G183</f>
        <v>10.45</v>
      </c>
      <c r="M186" s="320">
        <f>CAZUL!H183</f>
        <v>0</v>
      </c>
      <c r="N186" s="322" t="s">
        <v>1314</v>
      </c>
      <c r="O186" s="323"/>
      <c r="Z186" s="324" t="str">
        <f>CAZUL!C183</f>
        <v>TARIFAS BANCÁRIAS</v>
      </c>
    </row>
    <row r="187" spans="2:26" ht="13.95" customHeight="1">
      <c r="B187" s="312">
        <v>551523000238613</v>
      </c>
      <c r="C187" s="313" t="s">
        <v>1313</v>
      </c>
      <c r="D187" s="314" t="str">
        <f>CAZUL!D184</f>
        <v>Empréstimo</v>
      </c>
      <c r="E187" s="315" t="str">
        <f>CAZUL!N184</f>
        <v>27/10/2021</v>
      </c>
      <c r="F187" s="316">
        <f>INICIO!D$5</f>
        <v>0</v>
      </c>
      <c r="G187" s="317" t="str">
        <f>VLOOKUP(H187,FORNECEDOR!$A$1:$B$897,2,FALSE)</f>
        <v>12.955.134/0001-45</v>
      </c>
      <c r="H187" s="318" t="str">
        <f>CAZUL!E184</f>
        <v>INSTITUTO DIVA ALVES DO BRASIL</v>
      </c>
      <c r="I187" s="319" t="str">
        <f>VLOOKUP(Z187,DESPESAS!A$1:D$2035,2,FALSE)</f>
        <v>03.45</v>
      </c>
      <c r="J187" s="319" t="str">
        <f>VLOOKUP(Z187,DESPESAS!A$1:D$2035,3,FALSE)</f>
        <v>Receita Financeiro</v>
      </c>
      <c r="K187" s="320">
        <f>CAZUL!F184</f>
        <v>5169.17</v>
      </c>
      <c r="L187" s="321">
        <f>CAZUL!G184</f>
        <v>0</v>
      </c>
      <c r="M187" s="320">
        <f>CAZUL!H184</f>
        <v>0</v>
      </c>
      <c r="N187" s="322" t="s">
        <v>1314</v>
      </c>
      <c r="O187" s="323"/>
      <c r="Z187" s="324" t="str">
        <f>CAZUL!C184</f>
        <v>Empréstimo</v>
      </c>
    </row>
    <row r="188" spans="2:26" ht="13.95" customHeight="1">
      <c r="B188" s="312">
        <v>551523000238613</v>
      </c>
      <c r="C188" s="313" t="s">
        <v>1313</v>
      </c>
      <c r="D188" s="314" t="str">
        <f>CAZUL!D185</f>
        <v>Empréstimo</v>
      </c>
      <c r="E188" s="315" t="str">
        <f>CAZUL!N185</f>
        <v>28/10/2021</v>
      </c>
      <c r="F188" s="316">
        <f>INICIO!D$5</f>
        <v>0</v>
      </c>
      <c r="G188" s="317" t="str">
        <f>VLOOKUP(H188,FORNECEDOR!$A$1:$B$897,2,FALSE)</f>
        <v>12.955.134/0001-45</v>
      </c>
      <c r="H188" s="318" t="str">
        <f>CAZUL!E185</f>
        <v>INSTITUTO DIVA ALVES DO BRASIL</v>
      </c>
      <c r="I188" s="319" t="str">
        <f>VLOOKUP(Z188,DESPESAS!A$1:D$2035,2,FALSE)</f>
        <v>03.45</v>
      </c>
      <c r="J188" s="319" t="str">
        <f>VLOOKUP(Z188,DESPESAS!A$1:D$2035,3,FALSE)</f>
        <v>Receita Financeiro</v>
      </c>
      <c r="K188" s="320">
        <f>CAZUL!F185</f>
        <v>579.79999999999995</v>
      </c>
      <c r="L188" s="321">
        <f>CAZUL!G185</f>
        <v>0</v>
      </c>
      <c r="M188" s="320">
        <f>CAZUL!H185</f>
        <v>0</v>
      </c>
      <c r="N188" s="322" t="s">
        <v>1314</v>
      </c>
      <c r="O188" s="323"/>
      <c r="Z188" s="324" t="str">
        <f>CAZUL!C185</f>
        <v>Empréstimo</v>
      </c>
    </row>
    <row r="189" spans="2:26" ht="13.95" customHeight="1">
      <c r="B189" s="312">
        <v>551369000045951</v>
      </c>
      <c r="C189" s="313" t="s">
        <v>1313</v>
      </c>
      <c r="D189" s="314" t="str">
        <f>CAZUL!D186</f>
        <v>NF 55822</v>
      </c>
      <c r="E189" s="315" t="str">
        <f>CAZUL!N186</f>
        <v>28/10/2021</v>
      </c>
      <c r="F189" s="316">
        <f>INICIO!D$5</f>
        <v>0</v>
      </c>
      <c r="G189" s="317" t="str">
        <f>VLOOKUP(H189,FORNECEDOR!$A$1:$B$897,2,FALSE)</f>
        <v>08.077.211/0001-34</v>
      </c>
      <c r="H189" s="318" t="str">
        <f>CAZUL!E186</f>
        <v>T S COMERCIAL DE MED E REPRESENTAÇÕES LTDA</v>
      </c>
      <c r="I189" s="319" t="str">
        <f>VLOOKUP(Z189,DESPESAS!A$1:D$2035,2,FALSE)</f>
        <v>02.02</v>
      </c>
      <c r="J189" s="319" t="str">
        <f>VLOOKUP(Z189,DESPESAS!A$1:D$2035,3,FALSE)</f>
        <v>MATERIAIS DE CONSUMO</v>
      </c>
      <c r="K189" s="320">
        <f>CAZUL!F186</f>
        <v>0</v>
      </c>
      <c r="L189" s="321">
        <f>CAZUL!G186</f>
        <v>579.79999999999995</v>
      </c>
      <c r="M189" s="320">
        <f>CAZUL!H186</f>
        <v>-2954.6500000000005</v>
      </c>
      <c r="N189" s="322" t="s">
        <v>1314</v>
      </c>
      <c r="O189" s="323"/>
      <c r="Z189" s="324" t="str">
        <f>CAZUL!C186</f>
        <v>MATERIAL HOSPITALAR</v>
      </c>
    </row>
    <row r="190" spans="2:26" ht="13.95" customHeight="1">
      <c r="B190" s="312"/>
      <c r="C190" s="313" t="s">
        <v>1313</v>
      </c>
      <c r="D190" s="314">
        <f>CAZUL!D187</f>
        <v>0</v>
      </c>
      <c r="E190" s="315">
        <f>CAZUL!N187</f>
        <v>0</v>
      </c>
      <c r="F190" s="316">
        <f>INICIO!D$5</f>
        <v>0</v>
      </c>
      <c r="G190" s="317" t="e">
        <f>VLOOKUP(H190,FORNECEDOR!$A$1:$B$897,2,FALSE)</f>
        <v>#N/A</v>
      </c>
      <c r="H190" s="318">
        <f>CAZUL!E187</f>
        <v>0</v>
      </c>
      <c r="I190" s="319" t="e">
        <f>VLOOKUP(Z190,DESPESAS!A$1:D$2035,2,FALSE)</f>
        <v>#N/A</v>
      </c>
      <c r="J190" s="319" t="e">
        <f>VLOOKUP(Z190,DESPESAS!A$1:D$2035,3,FALSE)</f>
        <v>#N/A</v>
      </c>
      <c r="K190" s="320">
        <f>CAZUL!F187</f>
        <v>0</v>
      </c>
      <c r="L190" s="321">
        <f>CAZUL!G187</f>
        <v>0</v>
      </c>
      <c r="M190" s="320">
        <f>CAZUL!H187</f>
        <v>0</v>
      </c>
      <c r="N190" s="322" t="s">
        <v>1314</v>
      </c>
      <c r="O190" s="323"/>
      <c r="Z190" s="324">
        <f>CAZUL!C187</f>
        <v>0</v>
      </c>
    </row>
    <row r="191" spans="2:26" ht="13.95" customHeight="1">
      <c r="B191" s="312"/>
      <c r="C191" s="313" t="s">
        <v>1313</v>
      </c>
      <c r="D191" s="314">
        <f>CAZUL!D188</f>
        <v>0</v>
      </c>
      <c r="E191" s="315">
        <f>CAZUL!N188</f>
        <v>0</v>
      </c>
      <c r="F191" s="316">
        <f>INICIO!D$5</f>
        <v>0</v>
      </c>
      <c r="G191" s="317" t="e">
        <f>VLOOKUP(H191,FORNECEDOR!$A$1:$B$897,2,FALSE)</f>
        <v>#N/A</v>
      </c>
      <c r="H191" s="318">
        <f>CAZUL!E188</f>
        <v>0</v>
      </c>
      <c r="I191" s="319" t="e">
        <f>VLOOKUP(Z191,DESPESAS!A$1:D$2035,2,FALSE)</f>
        <v>#N/A</v>
      </c>
      <c r="J191" s="319" t="e">
        <f>VLOOKUP(Z191,DESPESAS!A$1:D$2035,3,FALSE)</f>
        <v>#N/A</v>
      </c>
      <c r="K191" s="320">
        <f>CAZUL!F188</f>
        <v>0</v>
      </c>
      <c r="L191" s="321">
        <f>SUM(L5:L190)</f>
        <v>1599781.5499999977</v>
      </c>
      <c r="M191" s="320">
        <f>CAZUL!H188</f>
        <v>0</v>
      </c>
      <c r="N191" s="322" t="s">
        <v>1314</v>
      </c>
      <c r="O191" s="323"/>
      <c r="Z191" s="324">
        <f>CAZUL!C188</f>
        <v>0</v>
      </c>
    </row>
    <row r="192" spans="2:26" ht="13.95" customHeight="1">
      <c r="B192" s="312"/>
      <c r="C192" s="313" t="s">
        <v>1313</v>
      </c>
      <c r="D192" s="314">
        <f>CAZUL!D189</f>
        <v>0</v>
      </c>
      <c r="E192" s="315">
        <f>CAZUL!N189</f>
        <v>0</v>
      </c>
      <c r="F192" s="316">
        <f>INICIO!D$5</f>
        <v>0</v>
      </c>
      <c r="G192" s="317" t="e">
        <f>VLOOKUP(H192,FORNECEDOR!$A$1:$B$897,2,FALSE)</f>
        <v>#N/A</v>
      </c>
      <c r="H192" s="318">
        <f>CAZUL!E189</f>
        <v>0</v>
      </c>
      <c r="I192" s="319" t="e">
        <f>VLOOKUP(Z192,DESPESAS!A$1:D$2035,2,FALSE)</f>
        <v>#N/A</v>
      </c>
      <c r="J192" s="319" t="e">
        <f>VLOOKUP(Z192,DESPESAS!A$1:D$2035,3,FALSE)</f>
        <v>#N/A</v>
      </c>
      <c r="K192" s="320">
        <f>CAZUL!F189</f>
        <v>0</v>
      </c>
      <c r="L192" s="321">
        <f>CAZUL!G189</f>
        <v>0</v>
      </c>
      <c r="M192" s="320">
        <f>CAZUL!H189</f>
        <v>0</v>
      </c>
      <c r="N192" s="322" t="s">
        <v>1314</v>
      </c>
      <c r="O192" s="323"/>
      <c r="Z192" s="324">
        <f>CAZUL!C189</f>
        <v>0</v>
      </c>
    </row>
    <row r="193" spans="2:26" ht="13.95" customHeight="1">
      <c r="B193" s="312"/>
      <c r="C193" s="313" t="s">
        <v>1313</v>
      </c>
      <c r="D193" s="314">
        <f>CAZUL!D190</f>
        <v>0</v>
      </c>
      <c r="E193" s="315">
        <f>CAZUL!N190</f>
        <v>0</v>
      </c>
      <c r="F193" s="316">
        <f>INICIO!D$5</f>
        <v>0</v>
      </c>
      <c r="G193" s="317" t="e">
        <f>VLOOKUP(H193,FORNECEDOR!$A$1:$B$897,2,FALSE)</f>
        <v>#N/A</v>
      </c>
      <c r="H193" s="318">
        <f>CAZUL!E190</f>
        <v>0</v>
      </c>
      <c r="I193" s="319" t="e">
        <f>VLOOKUP(Z193,DESPESAS!A$1:D$2035,2,FALSE)</f>
        <v>#N/A</v>
      </c>
      <c r="J193" s="319" t="e">
        <f>VLOOKUP(Z193,DESPESAS!A$1:D$2035,3,FALSE)</f>
        <v>#N/A</v>
      </c>
      <c r="K193" s="320">
        <f>CAZUL!F190</f>
        <v>0</v>
      </c>
      <c r="L193" s="321">
        <f>CAZUL!G190</f>
        <v>0</v>
      </c>
      <c r="M193" s="320">
        <f>CAZUL!H190</f>
        <v>0</v>
      </c>
      <c r="N193" s="322" t="s">
        <v>1314</v>
      </c>
      <c r="O193" s="323"/>
      <c r="Z193" s="324">
        <f>CAZUL!C190</f>
        <v>0</v>
      </c>
    </row>
    <row r="194" spans="2:26" ht="13.95" customHeight="1">
      <c r="B194" s="312"/>
      <c r="C194" s="313" t="s">
        <v>1313</v>
      </c>
      <c r="D194" s="314">
        <f>CAZUL!D191</f>
        <v>0</v>
      </c>
      <c r="E194" s="315">
        <f>CAZUL!N191</f>
        <v>0</v>
      </c>
      <c r="F194" s="316">
        <f>INICIO!D$5</f>
        <v>0</v>
      </c>
      <c r="G194" s="317" t="e">
        <f>VLOOKUP(H194,FORNECEDOR!$A$1:$B$897,2,FALSE)</f>
        <v>#N/A</v>
      </c>
      <c r="H194" s="318">
        <f>CAZUL!E191</f>
        <v>0</v>
      </c>
      <c r="I194" s="319" t="e">
        <f>VLOOKUP(Z194,DESPESAS!A$1:D$2035,2,FALSE)</f>
        <v>#N/A</v>
      </c>
      <c r="J194" s="319" t="e">
        <f>VLOOKUP(Z194,DESPESAS!A$1:D$2035,3,FALSE)</f>
        <v>#N/A</v>
      </c>
      <c r="K194" s="320">
        <f>CAZUL!F191</f>
        <v>0</v>
      </c>
      <c r="L194" s="321">
        <f>CAZUL!G191</f>
        <v>0</v>
      </c>
      <c r="M194" s="320">
        <f>CAZUL!H191</f>
        <v>0</v>
      </c>
      <c r="N194" s="322" t="s">
        <v>1314</v>
      </c>
      <c r="O194" s="323"/>
      <c r="Z194" s="324">
        <f>CAZUL!C191</f>
        <v>0</v>
      </c>
    </row>
    <row r="195" spans="2:26" ht="13.95" customHeight="1">
      <c r="B195" s="312"/>
      <c r="C195" s="313" t="s">
        <v>1313</v>
      </c>
      <c r="D195" s="314">
        <f>CAZUL!D192</f>
        <v>0</v>
      </c>
      <c r="E195" s="315">
        <f>CAZUL!N192</f>
        <v>0</v>
      </c>
      <c r="F195" s="316">
        <f>INICIO!D$5</f>
        <v>0</v>
      </c>
      <c r="G195" s="317" t="e">
        <f>VLOOKUP(H195,FORNECEDOR!$A$1:$B$897,2,FALSE)</f>
        <v>#N/A</v>
      </c>
      <c r="H195" s="318">
        <f>CAZUL!E192</f>
        <v>0</v>
      </c>
      <c r="I195" s="319" t="e">
        <f>VLOOKUP(Z195,DESPESAS!A$1:D$2035,2,FALSE)</f>
        <v>#N/A</v>
      </c>
      <c r="J195" s="319" t="e">
        <f>VLOOKUP(Z195,DESPESAS!A$1:D$2035,3,FALSE)</f>
        <v>#N/A</v>
      </c>
      <c r="K195" s="320">
        <f>CAZUL!F192</f>
        <v>0</v>
      </c>
      <c r="L195" s="321">
        <f>CAZUL!G192</f>
        <v>0</v>
      </c>
      <c r="M195" s="320">
        <f>CAZUL!H192</f>
        <v>0</v>
      </c>
      <c r="N195" s="322" t="s">
        <v>1314</v>
      </c>
      <c r="O195" s="323"/>
      <c r="Z195" s="324">
        <f>CAZUL!C192</f>
        <v>0</v>
      </c>
    </row>
    <row r="196" spans="2:26" ht="13.95" customHeight="1">
      <c r="B196" s="312"/>
      <c r="C196" s="313" t="s">
        <v>1313</v>
      </c>
      <c r="D196" s="314">
        <f>CAZUL!D193</f>
        <v>0</v>
      </c>
      <c r="E196" s="315">
        <f>CAZUL!N193</f>
        <v>0</v>
      </c>
      <c r="F196" s="316">
        <f>INICIO!D$5</f>
        <v>0</v>
      </c>
      <c r="G196" s="317" t="e">
        <f>VLOOKUP(H196,FORNECEDOR!$A$1:$B$897,2,FALSE)</f>
        <v>#N/A</v>
      </c>
      <c r="H196" s="318">
        <f>CAZUL!E193</f>
        <v>0</v>
      </c>
      <c r="I196" s="319" t="e">
        <f>VLOOKUP(Z196,DESPESAS!A$1:D$2035,2,FALSE)</f>
        <v>#N/A</v>
      </c>
      <c r="J196" s="319" t="e">
        <f>VLOOKUP(Z196,DESPESAS!A$1:D$2035,3,FALSE)</f>
        <v>#N/A</v>
      </c>
      <c r="K196" s="320">
        <f>CAZUL!F193</f>
        <v>0</v>
      </c>
      <c r="L196" s="321">
        <f>CAZUL!G193</f>
        <v>0</v>
      </c>
      <c r="M196" s="320">
        <f>CAZUL!H193</f>
        <v>0</v>
      </c>
      <c r="N196" s="322" t="s">
        <v>1314</v>
      </c>
      <c r="O196" s="323"/>
      <c r="Z196" s="324">
        <f>CAZUL!C193</f>
        <v>0</v>
      </c>
    </row>
    <row r="197" spans="2:26" ht="13.95" customHeight="1">
      <c r="B197" s="312"/>
      <c r="C197" s="313" t="s">
        <v>1313</v>
      </c>
      <c r="D197" s="314">
        <f>CAZUL!D194</f>
        <v>0</v>
      </c>
      <c r="E197" s="315">
        <f>CAZUL!N194</f>
        <v>0</v>
      </c>
      <c r="F197" s="316">
        <f>INICIO!D$5</f>
        <v>0</v>
      </c>
      <c r="G197" s="317" t="e">
        <f>VLOOKUP(H197,FORNECEDOR!$A$1:$B$897,2,FALSE)</f>
        <v>#N/A</v>
      </c>
      <c r="H197" s="318">
        <f>CAZUL!E194</f>
        <v>0</v>
      </c>
      <c r="I197" s="319" t="e">
        <f>VLOOKUP(Z197,DESPESAS!A$1:D$2035,2,FALSE)</f>
        <v>#N/A</v>
      </c>
      <c r="J197" s="319" t="e">
        <f>VLOOKUP(Z197,DESPESAS!A$1:D$2035,3,FALSE)</f>
        <v>#N/A</v>
      </c>
      <c r="K197" s="320">
        <f>CAZUL!F194</f>
        <v>0</v>
      </c>
      <c r="L197" s="321">
        <f>CAZUL!G194</f>
        <v>0</v>
      </c>
      <c r="M197" s="320">
        <f>CAZUL!H194</f>
        <v>0</v>
      </c>
      <c r="N197" s="322" t="s">
        <v>1314</v>
      </c>
      <c r="O197" s="323"/>
      <c r="Z197" s="324">
        <f>CAZUL!C194</f>
        <v>0</v>
      </c>
    </row>
    <row r="198" spans="2:26" ht="13.95" customHeight="1">
      <c r="B198" s="312"/>
      <c r="C198" s="313" t="s">
        <v>1313</v>
      </c>
      <c r="D198" s="314">
        <f>CAZUL!D195</f>
        <v>0</v>
      </c>
      <c r="E198" s="315">
        <f>CAZUL!N195</f>
        <v>0</v>
      </c>
      <c r="F198" s="316">
        <f>INICIO!D$5</f>
        <v>0</v>
      </c>
      <c r="G198" s="317" t="e">
        <f>VLOOKUP(H198,FORNECEDOR!$A$1:$B$897,2,FALSE)</f>
        <v>#N/A</v>
      </c>
      <c r="H198" s="318">
        <f>CAZUL!E195</f>
        <v>0</v>
      </c>
      <c r="I198" s="319" t="e">
        <f>VLOOKUP(Z198,DESPESAS!A$1:D$2035,2,FALSE)</f>
        <v>#N/A</v>
      </c>
      <c r="J198" s="319" t="e">
        <f>VLOOKUP(Z198,DESPESAS!A$1:D$2035,3,FALSE)</f>
        <v>#N/A</v>
      </c>
      <c r="K198" s="320">
        <f>CAZUL!F195</f>
        <v>0</v>
      </c>
      <c r="L198" s="321">
        <f>CAZUL!G195</f>
        <v>0</v>
      </c>
      <c r="M198" s="320">
        <f>CAZUL!H195</f>
        <v>0</v>
      </c>
      <c r="N198" s="322" t="s">
        <v>1314</v>
      </c>
      <c r="O198" s="323"/>
      <c r="Z198" s="324">
        <f>CAZUL!C195</f>
        <v>0</v>
      </c>
    </row>
    <row r="199" spans="2:26" ht="13.95" customHeight="1">
      <c r="B199" s="312"/>
      <c r="C199" s="313" t="s">
        <v>1313</v>
      </c>
      <c r="D199" s="314">
        <f>CAZUL!D196</f>
        <v>0</v>
      </c>
      <c r="E199" s="315">
        <f>CAZUL!N196</f>
        <v>0</v>
      </c>
      <c r="F199" s="316">
        <f>INICIO!D$5</f>
        <v>0</v>
      </c>
      <c r="G199" s="317" t="e">
        <f>VLOOKUP(H199,FORNECEDOR!$A$1:$B$897,2,FALSE)</f>
        <v>#N/A</v>
      </c>
      <c r="H199" s="318">
        <f>CAZUL!E196</f>
        <v>0</v>
      </c>
      <c r="I199" s="319" t="e">
        <f>VLOOKUP(Z199,DESPESAS!A$1:D$2035,2,FALSE)</f>
        <v>#N/A</v>
      </c>
      <c r="J199" s="319" t="e">
        <f>VLOOKUP(Z199,DESPESAS!A$1:D$2035,3,FALSE)</f>
        <v>#N/A</v>
      </c>
      <c r="K199" s="320">
        <f>CAZUL!F196</f>
        <v>0</v>
      </c>
      <c r="L199" s="321">
        <f>CAZUL!G196</f>
        <v>0</v>
      </c>
      <c r="M199" s="320">
        <f>CAZUL!H196</f>
        <v>0</v>
      </c>
      <c r="N199" s="322" t="s">
        <v>1314</v>
      </c>
      <c r="O199" s="323"/>
      <c r="Z199" s="324">
        <f>CAZUL!C196</f>
        <v>0</v>
      </c>
    </row>
    <row r="200" spans="2:26" ht="13.95" customHeight="1">
      <c r="B200" s="312"/>
      <c r="C200" s="313" t="s">
        <v>1313</v>
      </c>
      <c r="D200" s="314">
        <f>CAZUL!D197</f>
        <v>0</v>
      </c>
      <c r="E200" s="315">
        <f>CAZUL!N197</f>
        <v>0</v>
      </c>
      <c r="F200" s="316">
        <f>INICIO!D$5</f>
        <v>0</v>
      </c>
      <c r="G200" s="317" t="e">
        <f>VLOOKUP(H200,FORNECEDOR!$A$1:$B$897,2,FALSE)</f>
        <v>#N/A</v>
      </c>
      <c r="H200" s="318">
        <f>CAZUL!E197</f>
        <v>0</v>
      </c>
      <c r="I200" s="319" t="e">
        <f>VLOOKUP(Z200,DESPESAS!A$1:D$2035,2,FALSE)</f>
        <v>#N/A</v>
      </c>
      <c r="J200" s="319" t="e">
        <f>VLOOKUP(Z200,DESPESAS!A$1:D$2035,3,FALSE)</f>
        <v>#N/A</v>
      </c>
      <c r="K200" s="320">
        <f>CAZUL!F197</f>
        <v>0</v>
      </c>
      <c r="L200" s="321">
        <f>CAZUL!G197</f>
        <v>0</v>
      </c>
      <c r="M200" s="320">
        <f>CAZUL!H197</f>
        <v>0</v>
      </c>
      <c r="N200" s="322" t="s">
        <v>1314</v>
      </c>
      <c r="O200" s="323"/>
      <c r="Z200" s="324">
        <f>CAZUL!C197</f>
        <v>0</v>
      </c>
    </row>
    <row r="201" spans="2:26" ht="13.95" customHeight="1">
      <c r="B201" s="312"/>
      <c r="C201" s="313" t="s">
        <v>1313</v>
      </c>
      <c r="D201" s="314">
        <f>CAZUL!D198</f>
        <v>0</v>
      </c>
      <c r="E201" s="315">
        <f>CAZUL!N198</f>
        <v>0</v>
      </c>
      <c r="F201" s="316">
        <f>INICIO!D$5</f>
        <v>0</v>
      </c>
      <c r="G201" s="317" t="e">
        <f>VLOOKUP(H201,FORNECEDOR!$A$1:$B$897,2,FALSE)</f>
        <v>#N/A</v>
      </c>
      <c r="H201" s="318">
        <f>CAZUL!E198</f>
        <v>0</v>
      </c>
      <c r="I201" s="319" t="e">
        <f>VLOOKUP(Z201,DESPESAS!A$1:D$2035,2,FALSE)</f>
        <v>#N/A</v>
      </c>
      <c r="J201" s="319" t="e">
        <f>VLOOKUP(Z201,DESPESAS!A$1:D$2035,3,FALSE)</f>
        <v>#N/A</v>
      </c>
      <c r="K201" s="320">
        <f>CAZUL!F198</f>
        <v>0</v>
      </c>
      <c r="L201" s="321">
        <f>CAZUL!G198</f>
        <v>0</v>
      </c>
      <c r="M201" s="320">
        <f>CAZUL!H198</f>
        <v>0</v>
      </c>
      <c r="N201" s="322" t="s">
        <v>1314</v>
      </c>
      <c r="O201" s="323"/>
      <c r="Z201" s="324">
        <f>CAZUL!C198</f>
        <v>0</v>
      </c>
    </row>
    <row r="202" spans="2:26" ht="13.95" customHeight="1">
      <c r="B202" s="312"/>
      <c r="C202" s="313" t="s">
        <v>1313</v>
      </c>
      <c r="D202" s="314">
        <f>CAZUL!D199</f>
        <v>0</v>
      </c>
      <c r="E202" s="315">
        <f>CAZUL!N199</f>
        <v>0</v>
      </c>
      <c r="F202" s="316">
        <f>INICIO!D$5</f>
        <v>0</v>
      </c>
      <c r="G202" s="317" t="e">
        <f>VLOOKUP(H202,FORNECEDOR!$A$1:$B$897,2,FALSE)</f>
        <v>#N/A</v>
      </c>
      <c r="H202" s="318">
        <f>CAZUL!E199</f>
        <v>0</v>
      </c>
      <c r="I202" s="319" t="e">
        <f>VLOOKUP(Z202,DESPESAS!A$1:D$2035,2,FALSE)</f>
        <v>#N/A</v>
      </c>
      <c r="J202" s="319" t="e">
        <f>VLOOKUP(Z202,DESPESAS!A$1:D$2035,3,FALSE)</f>
        <v>#N/A</v>
      </c>
      <c r="K202" s="320">
        <f>CAZUL!F199</f>
        <v>0</v>
      </c>
      <c r="L202" s="321">
        <f>CAZUL!G199</f>
        <v>0</v>
      </c>
      <c r="M202" s="320">
        <f>CAZUL!H199</f>
        <v>0</v>
      </c>
      <c r="N202" s="322" t="s">
        <v>1314</v>
      </c>
      <c r="O202" s="323"/>
      <c r="Z202" s="324">
        <f>CAZUL!C199</f>
        <v>0</v>
      </c>
    </row>
    <row r="203" spans="2:26" ht="13.95" customHeight="1">
      <c r="B203" s="312"/>
      <c r="C203" s="313" t="s">
        <v>1313</v>
      </c>
      <c r="D203" s="314">
        <f>CAZUL!D200</f>
        <v>0</v>
      </c>
      <c r="E203" s="315">
        <f>CAZUL!N200</f>
        <v>0</v>
      </c>
      <c r="F203" s="316">
        <f>INICIO!D$5</f>
        <v>0</v>
      </c>
      <c r="G203" s="317" t="e">
        <f>VLOOKUP(H203,FORNECEDOR!$A$1:$B$897,2,FALSE)</f>
        <v>#N/A</v>
      </c>
      <c r="H203" s="318">
        <f>CAZUL!E200</f>
        <v>0</v>
      </c>
      <c r="I203" s="319" t="e">
        <f>VLOOKUP(Z203,DESPESAS!A$1:D$2035,2,FALSE)</f>
        <v>#N/A</v>
      </c>
      <c r="J203" s="319" t="e">
        <f>VLOOKUP(Z203,DESPESAS!A$1:D$2035,3,FALSE)</f>
        <v>#N/A</v>
      </c>
      <c r="K203" s="320">
        <f>CAZUL!F200</f>
        <v>0</v>
      </c>
      <c r="L203" s="321">
        <f>CAZUL!G200</f>
        <v>0</v>
      </c>
      <c r="M203" s="320">
        <f>CAZUL!H200</f>
        <v>0</v>
      </c>
      <c r="N203" s="322" t="s">
        <v>1314</v>
      </c>
      <c r="O203" s="323"/>
      <c r="Z203" s="324">
        <f>CAZUL!C200</f>
        <v>0</v>
      </c>
    </row>
    <row r="204" spans="2:26" ht="13.95" customHeight="1">
      <c r="B204" s="312"/>
      <c r="C204" s="313" t="s">
        <v>1313</v>
      </c>
      <c r="D204" s="314">
        <f>CAZUL!D201</f>
        <v>0</v>
      </c>
      <c r="E204" s="315">
        <f>CAZUL!N201</f>
        <v>0</v>
      </c>
      <c r="F204" s="316">
        <f>INICIO!D$5</f>
        <v>0</v>
      </c>
      <c r="G204" s="317" t="e">
        <f>VLOOKUP(H204,FORNECEDOR!$A$1:$B$897,2,FALSE)</f>
        <v>#N/A</v>
      </c>
      <c r="H204" s="318">
        <f>CAZUL!E201</f>
        <v>0</v>
      </c>
      <c r="I204" s="319" t="e">
        <f>VLOOKUP(Z204,DESPESAS!A$1:D$2035,2,FALSE)</f>
        <v>#N/A</v>
      </c>
      <c r="J204" s="319" t="e">
        <f>VLOOKUP(Z204,DESPESAS!A$1:D$2035,3,FALSE)</f>
        <v>#N/A</v>
      </c>
      <c r="K204" s="320">
        <f>CAZUL!F201</f>
        <v>0</v>
      </c>
      <c r="L204" s="321">
        <f>CAZUL!G201</f>
        <v>0</v>
      </c>
      <c r="M204" s="320">
        <f>CAZUL!H201</f>
        <v>0</v>
      </c>
      <c r="N204" s="322" t="s">
        <v>1314</v>
      </c>
      <c r="O204" s="323"/>
      <c r="Z204" s="324">
        <f>CAZUL!C201</f>
        <v>0</v>
      </c>
    </row>
    <row r="205" spans="2:26" ht="13.95" customHeight="1">
      <c r="B205" s="312"/>
      <c r="C205" s="313" t="s">
        <v>1313</v>
      </c>
      <c r="D205" s="314">
        <f>CAZUL!D202</f>
        <v>0</v>
      </c>
      <c r="E205" s="315">
        <f>CAZUL!N202</f>
        <v>0</v>
      </c>
      <c r="F205" s="316">
        <f>INICIO!D$5</f>
        <v>0</v>
      </c>
      <c r="G205" s="317" t="e">
        <f>VLOOKUP(H205,FORNECEDOR!$A$1:$B$897,2,FALSE)</f>
        <v>#N/A</v>
      </c>
      <c r="H205" s="318">
        <f>CAZUL!E202</f>
        <v>0</v>
      </c>
      <c r="I205" s="319" t="e">
        <f>VLOOKUP(Z205,DESPESAS!A$1:D$2035,2,FALSE)</f>
        <v>#N/A</v>
      </c>
      <c r="J205" s="319" t="e">
        <f>VLOOKUP(Z205,DESPESAS!A$1:D$2035,3,FALSE)</f>
        <v>#N/A</v>
      </c>
      <c r="K205" s="320">
        <f>CAZUL!F202</f>
        <v>0</v>
      </c>
      <c r="L205" s="321">
        <f>CAZUL!G202</f>
        <v>0</v>
      </c>
      <c r="M205" s="320">
        <f>CAZUL!H202</f>
        <v>0</v>
      </c>
      <c r="N205" s="322" t="s">
        <v>1314</v>
      </c>
      <c r="O205" s="323"/>
      <c r="Z205" s="324">
        <f>CAZUL!C202</f>
        <v>0</v>
      </c>
    </row>
    <row r="206" spans="2:26" ht="13.95" customHeight="1">
      <c r="B206" s="312"/>
      <c r="C206" s="313" t="s">
        <v>1313</v>
      </c>
      <c r="D206" s="314">
        <f>CAZUL!D203</f>
        <v>0</v>
      </c>
      <c r="E206" s="315">
        <f>CAZUL!N203</f>
        <v>0</v>
      </c>
      <c r="F206" s="316">
        <f>INICIO!D$5</f>
        <v>0</v>
      </c>
      <c r="G206" s="317" t="e">
        <f>VLOOKUP(H206,FORNECEDOR!$A$1:$B$897,2,FALSE)</f>
        <v>#N/A</v>
      </c>
      <c r="H206" s="318">
        <f>CAZUL!E203</f>
        <v>0</v>
      </c>
      <c r="I206" s="319" t="e">
        <f>VLOOKUP(Z206,DESPESAS!A$1:D$2035,2,FALSE)</f>
        <v>#N/A</v>
      </c>
      <c r="J206" s="319" t="e">
        <f>VLOOKUP(Z206,DESPESAS!A$1:D$2035,3,FALSE)</f>
        <v>#N/A</v>
      </c>
      <c r="K206" s="320">
        <f>CAZUL!F203</f>
        <v>0</v>
      </c>
      <c r="L206" s="321">
        <f>CAZUL!G203</f>
        <v>0</v>
      </c>
      <c r="M206" s="320">
        <f>CAZUL!H203</f>
        <v>0</v>
      </c>
      <c r="N206" s="322" t="s">
        <v>1314</v>
      </c>
      <c r="O206" s="323"/>
      <c r="Z206" s="324">
        <f>CAZUL!C203</f>
        <v>0</v>
      </c>
    </row>
    <row r="207" spans="2:26" ht="13.95" customHeight="1">
      <c r="B207" s="312"/>
      <c r="C207" s="313" t="s">
        <v>1313</v>
      </c>
      <c r="D207" s="314">
        <f>CAZUL!D204</f>
        <v>0</v>
      </c>
      <c r="E207" s="315">
        <f>CAZUL!N204</f>
        <v>0</v>
      </c>
      <c r="F207" s="316">
        <f>INICIO!D$5</f>
        <v>0</v>
      </c>
      <c r="G207" s="317" t="e">
        <f>VLOOKUP(H207,FORNECEDOR!$A$1:$B$897,2,FALSE)</f>
        <v>#N/A</v>
      </c>
      <c r="H207" s="318">
        <f>CAZUL!E204</f>
        <v>0</v>
      </c>
      <c r="I207" s="319" t="e">
        <f>VLOOKUP(Z207,DESPESAS!A$1:D$2035,2,FALSE)</f>
        <v>#N/A</v>
      </c>
      <c r="J207" s="319" t="e">
        <f>VLOOKUP(Z207,DESPESAS!A$1:D$2035,3,FALSE)</f>
        <v>#N/A</v>
      </c>
      <c r="K207" s="320">
        <f>CAZUL!F204</f>
        <v>0</v>
      </c>
      <c r="L207" s="321">
        <f>CAZUL!G204</f>
        <v>0</v>
      </c>
      <c r="M207" s="320">
        <f>CAZUL!H204</f>
        <v>0</v>
      </c>
      <c r="N207" s="322" t="s">
        <v>1314</v>
      </c>
      <c r="O207" s="323"/>
      <c r="Z207" s="324">
        <f>CAZUL!C204</f>
        <v>0</v>
      </c>
    </row>
    <row r="208" spans="2:26" ht="13.95" customHeight="1">
      <c r="B208" s="312"/>
      <c r="C208" s="313" t="s">
        <v>1313</v>
      </c>
      <c r="D208" s="314">
        <f>CAZUL!D205</f>
        <v>0</v>
      </c>
      <c r="E208" s="315">
        <f>CAZUL!N205</f>
        <v>0</v>
      </c>
      <c r="F208" s="316">
        <f>INICIO!D$5</f>
        <v>0</v>
      </c>
      <c r="G208" s="317" t="e">
        <f>VLOOKUP(H208,FORNECEDOR!$A$1:$B$897,2,FALSE)</f>
        <v>#N/A</v>
      </c>
      <c r="H208" s="318">
        <f>CAZUL!E205</f>
        <v>0</v>
      </c>
      <c r="I208" s="319" t="e">
        <f>VLOOKUP(Z208,DESPESAS!A$1:D$2035,2,FALSE)</f>
        <v>#N/A</v>
      </c>
      <c r="J208" s="319" t="e">
        <f>VLOOKUP(Z208,DESPESAS!A$1:D$2035,3,FALSE)</f>
        <v>#N/A</v>
      </c>
      <c r="K208" s="320">
        <f>CAZUL!F205</f>
        <v>0</v>
      </c>
      <c r="L208" s="321">
        <f>CAZUL!G205</f>
        <v>0</v>
      </c>
      <c r="M208" s="320">
        <f>CAZUL!H205</f>
        <v>0</v>
      </c>
      <c r="N208" s="322" t="s">
        <v>1314</v>
      </c>
      <c r="O208" s="323"/>
      <c r="Z208" s="324">
        <f>CAZUL!C205</f>
        <v>0</v>
      </c>
    </row>
    <row r="209" spans="2:26" ht="13.95" customHeight="1">
      <c r="B209" s="312"/>
      <c r="C209" s="313" t="s">
        <v>1313</v>
      </c>
      <c r="D209" s="314">
        <f>CAZUL!D206</f>
        <v>0</v>
      </c>
      <c r="E209" s="315">
        <f>CAZUL!N206</f>
        <v>0</v>
      </c>
      <c r="F209" s="316">
        <f>INICIO!D$5</f>
        <v>0</v>
      </c>
      <c r="G209" s="317" t="e">
        <f>VLOOKUP(H209,FORNECEDOR!$A$1:$B$897,2,FALSE)</f>
        <v>#N/A</v>
      </c>
      <c r="H209" s="318">
        <f>CAZUL!E206</f>
        <v>0</v>
      </c>
      <c r="I209" s="319" t="e">
        <f>VLOOKUP(Z209,DESPESAS!A$1:D$2035,2,FALSE)</f>
        <v>#N/A</v>
      </c>
      <c r="J209" s="319" t="e">
        <f>VLOOKUP(Z209,DESPESAS!A$1:D$2035,3,FALSE)</f>
        <v>#N/A</v>
      </c>
      <c r="K209" s="320">
        <f>CAZUL!F206</f>
        <v>0</v>
      </c>
      <c r="L209" s="321">
        <f>CAZUL!G206</f>
        <v>0</v>
      </c>
      <c r="M209" s="320">
        <f>CAZUL!H206</f>
        <v>0</v>
      </c>
      <c r="N209" s="322" t="s">
        <v>1314</v>
      </c>
      <c r="O209" s="323"/>
      <c r="Z209" s="324">
        <f>CAZUL!C206</f>
        <v>0</v>
      </c>
    </row>
    <row r="210" spans="2:26" ht="13.95" customHeight="1">
      <c r="B210" s="312"/>
      <c r="C210" s="313" t="s">
        <v>1313</v>
      </c>
      <c r="D210" s="314">
        <f>CAZUL!D207</f>
        <v>0</v>
      </c>
      <c r="E210" s="315">
        <f>CAZUL!N207</f>
        <v>0</v>
      </c>
      <c r="F210" s="316">
        <f>INICIO!D$5</f>
        <v>0</v>
      </c>
      <c r="G210" s="317" t="e">
        <f>VLOOKUP(H210,FORNECEDOR!$A$1:$B$897,2,FALSE)</f>
        <v>#N/A</v>
      </c>
      <c r="H210" s="318">
        <f>CAZUL!E207</f>
        <v>0</v>
      </c>
      <c r="I210" s="319" t="e">
        <f>VLOOKUP(Z210,DESPESAS!A$1:D$2035,2,FALSE)</f>
        <v>#N/A</v>
      </c>
      <c r="J210" s="319" t="e">
        <f>VLOOKUP(Z210,DESPESAS!A$1:D$2035,3,FALSE)</f>
        <v>#N/A</v>
      </c>
      <c r="K210" s="320">
        <f>CAZUL!F207</f>
        <v>0</v>
      </c>
      <c r="L210" s="321">
        <f>CAZUL!G207</f>
        <v>0</v>
      </c>
      <c r="M210" s="320">
        <f>CAZUL!H207</f>
        <v>0</v>
      </c>
      <c r="N210" s="322" t="s">
        <v>1314</v>
      </c>
      <c r="O210" s="323"/>
      <c r="Z210" s="324">
        <f>CAZUL!C207</f>
        <v>0</v>
      </c>
    </row>
    <row r="211" spans="2:26" ht="13.95" customHeight="1">
      <c r="B211" s="312"/>
      <c r="C211" s="313" t="s">
        <v>1313</v>
      </c>
      <c r="D211" s="314">
        <f>CAZUL!D208</f>
        <v>0</v>
      </c>
      <c r="E211" s="315">
        <f>CAZUL!N208</f>
        <v>0</v>
      </c>
      <c r="F211" s="316">
        <f>INICIO!D$5</f>
        <v>0</v>
      </c>
      <c r="G211" s="317" t="e">
        <f>VLOOKUP(H211,FORNECEDOR!$A$1:$B$897,2,FALSE)</f>
        <v>#N/A</v>
      </c>
      <c r="H211" s="318">
        <f>CAZUL!E208</f>
        <v>0</v>
      </c>
      <c r="I211" s="319" t="e">
        <f>VLOOKUP(Z211,DESPESAS!A$1:D$2035,2,FALSE)</f>
        <v>#N/A</v>
      </c>
      <c r="J211" s="319" t="e">
        <f>VLOOKUP(Z211,DESPESAS!A$1:D$2035,3,FALSE)</f>
        <v>#N/A</v>
      </c>
      <c r="K211" s="320">
        <f>CAZUL!F208</f>
        <v>0</v>
      </c>
      <c r="L211" s="321">
        <f>CAZUL!G208</f>
        <v>0</v>
      </c>
      <c r="M211" s="320">
        <f>CAZUL!H208</f>
        <v>0</v>
      </c>
      <c r="N211" s="322" t="s">
        <v>1314</v>
      </c>
      <c r="O211" s="323"/>
      <c r="Z211" s="324">
        <f>CAZUL!C208</f>
        <v>0</v>
      </c>
    </row>
    <row r="212" spans="2:26" ht="13.95" customHeight="1">
      <c r="B212" s="312"/>
      <c r="C212" s="313" t="s">
        <v>1313</v>
      </c>
      <c r="D212" s="314">
        <f>CAZUL!D209</f>
        <v>0</v>
      </c>
      <c r="E212" s="315">
        <f>CAZUL!N209</f>
        <v>0</v>
      </c>
      <c r="F212" s="316">
        <f>INICIO!D$5</f>
        <v>0</v>
      </c>
      <c r="G212" s="317" t="e">
        <f>VLOOKUP(H212,FORNECEDOR!$A$1:$B$897,2,FALSE)</f>
        <v>#N/A</v>
      </c>
      <c r="H212" s="318">
        <f>CAZUL!E209</f>
        <v>0</v>
      </c>
      <c r="I212" s="319" t="e">
        <f>VLOOKUP(Z212,DESPESAS!A$1:D$2035,2,FALSE)</f>
        <v>#N/A</v>
      </c>
      <c r="J212" s="319" t="e">
        <f>VLOOKUP(Z212,DESPESAS!A$1:D$2035,3,FALSE)</f>
        <v>#N/A</v>
      </c>
      <c r="K212" s="320">
        <f>CAZUL!F209</f>
        <v>0</v>
      </c>
      <c r="L212" s="321">
        <f>CAZUL!G209</f>
        <v>0</v>
      </c>
      <c r="M212" s="320">
        <f>CAZUL!H209</f>
        <v>0</v>
      </c>
      <c r="N212" s="322" t="s">
        <v>1314</v>
      </c>
      <c r="O212" s="323"/>
      <c r="Z212" s="324">
        <f>CAZUL!C209</f>
        <v>0</v>
      </c>
    </row>
    <row r="213" spans="2:26" ht="13.95" customHeight="1">
      <c r="B213" s="312"/>
      <c r="C213" s="313" t="s">
        <v>1313</v>
      </c>
      <c r="D213" s="314">
        <f>CAZUL!D210</f>
        <v>0</v>
      </c>
      <c r="E213" s="315">
        <f>CAZUL!N210</f>
        <v>0</v>
      </c>
      <c r="F213" s="316">
        <f>INICIO!D$5</f>
        <v>0</v>
      </c>
      <c r="G213" s="317" t="e">
        <f>VLOOKUP(H213,FORNECEDOR!$A$1:$B$897,2,FALSE)</f>
        <v>#N/A</v>
      </c>
      <c r="H213" s="318">
        <f>CAZUL!E210</f>
        <v>0</v>
      </c>
      <c r="I213" s="319" t="e">
        <f>VLOOKUP(Z213,DESPESAS!A$1:D$2035,2,FALSE)</f>
        <v>#N/A</v>
      </c>
      <c r="J213" s="319" t="e">
        <f>VLOOKUP(Z213,DESPESAS!A$1:D$2035,3,FALSE)</f>
        <v>#N/A</v>
      </c>
      <c r="K213" s="320">
        <f>CAZUL!F210</f>
        <v>0</v>
      </c>
      <c r="L213" s="321">
        <f>CAZUL!G210</f>
        <v>0</v>
      </c>
      <c r="M213" s="320">
        <f>CAZUL!H210</f>
        <v>0</v>
      </c>
      <c r="N213" s="322" t="s">
        <v>1314</v>
      </c>
      <c r="O213" s="323"/>
      <c r="Z213" s="324">
        <f>CAZUL!C210</f>
        <v>0</v>
      </c>
    </row>
    <row r="214" spans="2:26" ht="13.95" customHeight="1">
      <c r="B214" s="312"/>
      <c r="C214" s="313" t="s">
        <v>1313</v>
      </c>
      <c r="D214" s="314">
        <f>CAZUL!D211</f>
        <v>0</v>
      </c>
      <c r="E214" s="315">
        <f>CAZUL!N211</f>
        <v>0</v>
      </c>
      <c r="F214" s="316">
        <f>INICIO!D$5</f>
        <v>0</v>
      </c>
      <c r="G214" s="317" t="e">
        <f>VLOOKUP(H214,FORNECEDOR!$A$1:$B$897,2,FALSE)</f>
        <v>#N/A</v>
      </c>
      <c r="H214" s="318">
        <f>CAZUL!E211</f>
        <v>0</v>
      </c>
      <c r="I214" s="319" t="e">
        <f>VLOOKUP(Z214,DESPESAS!A$1:D$2035,2,FALSE)</f>
        <v>#N/A</v>
      </c>
      <c r="J214" s="319" t="e">
        <f>VLOOKUP(Z214,DESPESAS!A$1:D$2035,3,FALSE)</f>
        <v>#N/A</v>
      </c>
      <c r="K214" s="320">
        <f>CAZUL!F211</f>
        <v>0</v>
      </c>
      <c r="L214" s="321">
        <f>CAZUL!G211</f>
        <v>0</v>
      </c>
      <c r="M214" s="320">
        <f>CAZUL!H211</f>
        <v>0</v>
      </c>
      <c r="N214" s="322" t="s">
        <v>1314</v>
      </c>
      <c r="O214" s="323"/>
      <c r="Z214" s="324">
        <f>CAZUL!C211</f>
        <v>0</v>
      </c>
    </row>
    <row r="215" spans="2:26" ht="13.95" customHeight="1">
      <c r="B215" s="312"/>
      <c r="C215" s="313" t="s">
        <v>1313</v>
      </c>
      <c r="D215" s="314">
        <f>CAZUL!D212</f>
        <v>0</v>
      </c>
      <c r="E215" s="315">
        <f>CAZUL!N212</f>
        <v>0</v>
      </c>
      <c r="F215" s="316">
        <f>INICIO!D$5</f>
        <v>0</v>
      </c>
      <c r="G215" s="317" t="e">
        <f>VLOOKUP(H215,FORNECEDOR!$A$1:$B$897,2,FALSE)</f>
        <v>#N/A</v>
      </c>
      <c r="H215" s="318">
        <f>CAZUL!E212</f>
        <v>0</v>
      </c>
      <c r="I215" s="319" t="e">
        <f>VLOOKUP(Z215,DESPESAS!A$1:D$2035,2,FALSE)</f>
        <v>#N/A</v>
      </c>
      <c r="J215" s="319" t="e">
        <f>VLOOKUP(Z215,DESPESAS!A$1:D$2035,3,FALSE)</f>
        <v>#N/A</v>
      </c>
      <c r="K215" s="320">
        <f>CAZUL!F212</f>
        <v>0</v>
      </c>
      <c r="L215" s="321">
        <f>CAZUL!G212</f>
        <v>0</v>
      </c>
      <c r="M215" s="320">
        <f>CAZUL!H212</f>
        <v>0</v>
      </c>
      <c r="N215" s="322" t="s">
        <v>1314</v>
      </c>
      <c r="O215" s="323"/>
      <c r="Z215" s="324">
        <f>CAZUL!C212</f>
        <v>0</v>
      </c>
    </row>
    <row r="216" spans="2:26" ht="13.95" customHeight="1">
      <c r="B216" s="312"/>
      <c r="C216" s="313" t="s">
        <v>1313</v>
      </c>
      <c r="D216" s="314">
        <f>CAZUL!D213</f>
        <v>0</v>
      </c>
      <c r="E216" s="315">
        <f>CAZUL!N213</f>
        <v>0</v>
      </c>
      <c r="F216" s="316">
        <f>INICIO!D$5</f>
        <v>0</v>
      </c>
      <c r="G216" s="317" t="e">
        <f>VLOOKUP(H216,FORNECEDOR!$A$1:$B$897,2,FALSE)</f>
        <v>#N/A</v>
      </c>
      <c r="H216" s="318">
        <f>CAZUL!E213</f>
        <v>0</v>
      </c>
      <c r="I216" s="319" t="e">
        <f>VLOOKUP(Z216,DESPESAS!A$1:D$2035,2,FALSE)</f>
        <v>#N/A</v>
      </c>
      <c r="J216" s="319" t="e">
        <f>VLOOKUP(Z216,DESPESAS!A$1:D$2035,3,FALSE)</f>
        <v>#N/A</v>
      </c>
      <c r="K216" s="320">
        <f>CAZUL!F213</f>
        <v>0</v>
      </c>
      <c r="L216" s="321">
        <f>CAZUL!G213</f>
        <v>0</v>
      </c>
      <c r="M216" s="320">
        <f>CAZUL!H213</f>
        <v>0</v>
      </c>
      <c r="N216" s="322" t="s">
        <v>1314</v>
      </c>
      <c r="O216" s="323"/>
      <c r="Z216" s="324">
        <f>CAZUL!C213</f>
        <v>0</v>
      </c>
    </row>
    <row r="217" spans="2:26" ht="13.95" customHeight="1">
      <c r="B217" s="312"/>
      <c r="C217" s="313" t="s">
        <v>1313</v>
      </c>
      <c r="D217" s="314">
        <f>CAZUL!D214</f>
        <v>0</v>
      </c>
      <c r="E217" s="315">
        <f>CAZUL!N214</f>
        <v>0</v>
      </c>
      <c r="F217" s="316">
        <f>INICIO!D$5</f>
        <v>0</v>
      </c>
      <c r="G217" s="317" t="e">
        <f>VLOOKUP(H217,FORNECEDOR!$A$1:$B$897,2,FALSE)</f>
        <v>#N/A</v>
      </c>
      <c r="H217" s="318">
        <f>CAZUL!E214</f>
        <v>0</v>
      </c>
      <c r="I217" s="319" t="e">
        <f>VLOOKUP(Z217,DESPESAS!A$1:D$2035,2,FALSE)</f>
        <v>#N/A</v>
      </c>
      <c r="J217" s="319" t="e">
        <f>VLOOKUP(Z217,DESPESAS!A$1:D$2035,3,FALSE)</f>
        <v>#N/A</v>
      </c>
      <c r="K217" s="320">
        <f>CAZUL!F214</f>
        <v>0</v>
      </c>
      <c r="L217" s="321">
        <f>CAZUL!G214</f>
        <v>0</v>
      </c>
      <c r="M217" s="320">
        <f>CAZUL!H214</f>
        <v>0</v>
      </c>
      <c r="N217" s="322" t="s">
        <v>1314</v>
      </c>
      <c r="O217" s="323"/>
      <c r="Z217" s="324">
        <f>CAZUL!C214</f>
        <v>0</v>
      </c>
    </row>
    <row r="218" spans="2:26" ht="13.95" customHeight="1">
      <c r="B218" s="312"/>
      <c r="C218" s="313" t="s">
        <v>1313</v>
      </c>
      <c r="D218" s="314">
        <f>CAZUL!D215</f>
        <v>0</v>
      </c>
      <c r="E218" s="315">
        <f>CAZUL!N215</f>
        <v>0</v>
      </c>
      <c r="F218" s="316">
        <f>INICIO!D$5</f>
        <v>0</v>
      </c>
      <c r="G218" s="317" t="e">
        <f>VLOOKUP(H218,FORNECEDOR!$A$1:$B$897,2,FALSE)</f>
        <v>#N/A</v>
      </c>
      <c r="H218" s="318">
        <f>CAZUL!E215</f>
        <v>0</v>
      </c>
      <c r="I218" s="319" t="e">
        <f>VLOOKUP(Z218,DESPESAS!A$1:D$2035,2,FALSE)</f>
        <v>#N/A</v>
      </c>
      <c r="J218" s="319" t="e">
        <f>VLOOKUP(Z218,DESPESAS!A$1:D$2035,3,FALSE)</f>
        <v>#N/A</v>
      </c>
      <c r="K218" s="320">
        <f>CAZUL!F215</f>
        <v>0</v>
      </c>
      <c r="L218" s="321">
        <f>CAZUL!G215</f>
        <v>0</v>
      </c>
      <c r="M218" s="320">
        <f>CAZUL!H215</f>
        <v>0</v>
      </c>
      <c r="N218" s="322" t="s">
        <v>1314</v>
      </c>
      <c r="O218" s="323"/>
      <c r="Z218" s="324">
        <f>CAZUL!C215</f>
        <v>0</v>
      </c>
    </row>
    <row r="219" spans="2:26" ht="13.95" customHeight="1">
      <c r="B219" s="312"/>
      <c r="C219" s="313" t="s">
        <v>1313</v>
      </c>
      <c r="D219" s="314">
        <f>CAZUL!D216</f>
        <v>0</v>
      </c>
      <c r="E219" s="315">
        <f>CAZUL!N216</f>
        <v>0</v>
      </c>
      <c r="F219" s="316">
        <f>INICIO!D$5</f>
        <v>0</v>
      </c>
      <c r="G219" s="317" t="e">
        <f>VLOOKUP(H219,FORNECEDOR!$A$1:$B$897,2,FALSE)</f>
        <v>#N/A</v>
      </c>
      <c r="H219" s="318">
        <f>CAZUL!E216</f>
        <v>0</v>
      </c>
      <c r="I219" s="319" t="e">
        <f>VLOOKUP(Z219,DESPESAS!A$1:D$2035,2,FALSE)</f>
        <v>#N/A</v>
      </c>
      <c r="J219" s="319" t="e">
        <f>VLOOKUP(Z219,DESPESAS!A$1:D$2035,3,FALSE)</f>
        <v>#N/A</v>
      </c>
      <c r="K219" s="320">
        <f>CAZUL!F216</f>
        <v>0</v>
      </c>
      <c r="L219" s="321">
        <f>CAZUL!G216</f>
        <v>0</v>
      </c>
      <c r="M219" s="320">
        <f>CAZUL!H216</f>
        <v>0</v>
      </c>
      <c r="N219" s="322" t="s">
        <v>1314</v>
      </c>
      <c r="O219" s="323"/>
      <c r="Z219" s="324">
        <f>CAZUL!C216</f>
        <v>0</v>
      </c>
    </row>
    <row r="220" spans="2:26" ht="13.95" customHeight="1">
      <c r="B220" s="312"/>
      <c r="C220" s="313" t="s">
        <v>1313</v>
      </c>
      <c r="D220" s="314">
        <f>CAZUL!D217</f>
        <v>0</v>
      </c>
      <c r="E220" s="315">
        <f>CAZUL!N217</f>
        <v>0</v>
      </c>
      <c r="F220" s="316">
        <f>INICIO!D$5</f>
        <v>0</v>
      </c>
      <c r="G220" s="317" t="e">
        <f>VLOOKUP(H220,FORNECEDOR!$A$1:$B$897,2,FALSE)</f>
        <v>#N/A</v>
      </c>
      <c r="H220" s="318">
        <f>CAZUL!E217</f>
        <v>0</v>
      </c>
      <c r="I220" s="319" t="e">
        <f>VLOOKUP(Z220,DESPESAS!A$1:D$2035,2,FALSE)</f>
        <v>#N/A</v>
      </c>
      <c r="J220" s="319" t="e">
        <f>VLOOKUP(Z220,DESPESAS!A$1:D$2035,3,FALSE)</f>
        <v>#N/A</v>
      </c>
      <c r="K220" s="320">
        <f>CAZUL!F217</f>
        <v>0</v>
      </c>
      <c r="L220" s="321">
        <f>CAZUL!G217</f>
        <v>0</v>
      </c>
      <c r="M220" s="320">
        <f>CAZUL!H217</f>
        <v>0</v>
      </c>
      <c r="N220" s="322" t="s">
        <v>1314</v>
      </c>
      <c r="O220" s="323"/>
      <c r="Z220" s="324">
        <f>CAZUL!C217</f>
        <v>0</v>
      </c>
    </row>
    <row r="221" spans="2:26" ht="13.95" customHeight="1">
      <c r="B221" s="312"/>
      <c r="C221" s="313" t="s">
        <v>1313</v>
      </c>
      <c r="D221" s="314">
        <f>CAZUL!D218</f>
        <v>0</v>
      </c>
      <c r="E221" s="315">
        <f>CAZUL!N218</f>
        <v>0</v>
      </c>
      <c r="F221" s="316">
        <f>INICIO!D$5</f>
        <v>0</v>
      </c>
      <c r="G221" s="317" t="e">
        <f>VLOOKUP(H221,FORNECEDOR!$A$1:$B$897,2,FALSE)</f>
        <v>#N/A</v>
      </c>
      <c r="H221" s="318">
        <f>CAZUL!E218</f>
        <v>0</v>
      </c>
      <c r="I221" s="319" t="e">
        <f>VLOOKUP(Z221,DESPESAS!A$1:D$2035,2,FALSE)</f>
        <v>#N/A</v>
      </c>
      <c r="J221" s="319" t="e">
        <f>VLOOKUP(Z221,DESPESAS!A$1:D$2035,3,FALSE)</f>
        <v>#N/A</v>
      </c>
      <c r="K221" s="320">
        <f>CAZUL!F218</f>
        <v>0</v>
      </c>
      <c r="L221" s="321">
        <f>CAZUL!G218</f>
        <v>0</v>
      </c>
      <c r="M221" s="320">
        <f>CAZUL!H218</f>
        <v>0</v>
      </c>
      <c r="N221" s="322" t="s">
        <v>1314</v>
      </c>
      <c r="O221" s="323"/>
      <c r="Z221" s="324">
        <f>CAZUL!C218</f>
        <v>0</v>
      </c>
    </row>
    <row r="222" spans="2:26" ht="13.95" customHeight="1">
      <c r="B222" s="312"/>
      <c r="C222" s="313" t="s">
        <v>1313</v>
      </c>
      <c r="D222" s="314">
        <f>CAZUL!D219</f>
        <v>0</v>
      </c>
      <c r="E222" s="315">
        <f>CAZUL!N219</f>
        <v>0</v>
      </c>
      <c r="F222" s="316">
        <f>INICIO!D$5</f>
        <v>0</v>
      </c>
      <c r="G222" s="317" t="e">
        <f>VLOOKUP(H222,FORNECEDOR!$A$1:$B$897,2,FALSE)</f>
        <v>#N/A</v>
      </c>
      <c r="H222" s="318">
        <f>CAZUL!E219</f>
        <v>0</v>
      </c>
      <c r="I222" s="319" t="e">
        <f>VLOOKUP(Z222,DESPESAS!A$1:D$2035,2,FALSE)</f>
        <v>#N/A</v>
      </c>
      <c r="J222" s="319" t="e">
        <f>VLOOKUP(Z222,DESPESAS!A$1:D$2035,3,FALSE)</f>
        <v>#N/A</v>
      </c>
      <c r="K222" s="320">
        <f>CAZUL!F219</f>
        <v>0</v>
      </c>
      <c r="L222" s="321">
        <f>CAZUL!G219</f>
        <v>0</v>
      </c>
      <c r="M222" s="320">
        <f>CAZUL!H219</f>
        <v>0</v>
      </c>
      <c r="N222" s="322" t="s">
        <v>1314</v>
      </c>
      <c r="O222" s="323"/>
      <c r="Z222" s="324">
        <f>CAZUL!C219</f>
        <v>0</v>
      </c>
    </row>
    <row r="223" spans="2:26" ht="13.95" customHeight="1">
      <c r="B223" s="312"/>
      <c r="C223" s="313" t="s">
        <v>1313</v>
      </c>
      <c r="D223" s="314">
        <f>CAZUL!D220</f>
        <v>0</v>
      </c>
      <c r="E223" s="315">
        <f>CAZUL!N220</f>
        <v>0</v>
      </c>
      <c r="F223" s="316">
        <f>INICIO!D$5</f>
        <v>0</v>
      </c>
      <c r="G223" s="317" t="e">
        <f>VLOOKUP(H223,FORNECEDOR!$A$1:$B$897,2,FALSE)</f>
        <v>#N/A</v>
      </c>
      <c r="H223" s="318">
        <f>CAZUL!E220</f>
        <v>0</v>
      </c>
      <c r="I223" s="319" t="e">
        <f>VLOOKUP(Z223,DESPESAS!A$1:D$2035,2,FALSE)</f>
        <v>#N/A</v>
      </c>
      <c r="J223" s="319" t="e">
        <f>VLOOKUP(Z223,DESPESAS!A$1:D$2035,3,FALSE)</f>
        <v>#N/A</v>
      </c>
      <c r="K223" s="320">
        <f>CAZUL!F220</f>
        <v>0</v>
      </c>
      <c r="L223" s="321">
        <f>CAZUL!G220</f>
        <v>0</v>
      </c>
      <c r="M223" s="320">
        <f>CAZUL!H220</f>
        <v>0</v>
      </c>
      <c r="N223" s="322" t="s">
        <v>1314</v>
      </c>
      <c r="O223" s="323"/>
      <c r="Z223" s="324">
        <f>CAZUL!C220</f>
        <v>0</v>
      </c>
    </row>
    <row r="224" spans="2:26" ht="13.95" customHeight="1">
      <c r="B224" s="312"/>
      <c r="C224" s="313" t="s">
        <v>1313</v>
      </c>
      <c r="D224" s="314">
        <f>CAZUL!D221</f>
        <v>0</v>
      </c>
      <c r="E224" s="315">
        <f>CAZUL!N221</f>
        <v>0</v>
      </c>
      <c r="F224" s="316">
        <f>INICIO!D$5</f>
        <v>0</v>
      </c>
      <c r="G224" s="317" t="e">
        <f>VLOOKUP(H224,FORNECEDOR!$A$1:$B$897,2,FALSE)</f>
        <v>#N/A</v>
      </c>
      <c r="H224" s="318">
        <f>CAZUL!E221</f>
        <v>0</v>
      </c>
      <c r="I224" s="319" t="e">
        <f>VLOOKUP(Z224,DESPESAS!A$1:D$2035,2,FALSE)</f>
        <v>#N/A</v>
      </c>
      <c r="J224" s="319" t="e">
        <f>VLOOKUP(Z224,DESPESAS!A$1:D$2035,3,FALSE)</f>
        <v>#N/A</v>
      </c>
      <c r="K224" s="320">
        <f>CAZUL!F221</f>
        <v>0</v>
      </c>
      <c r="L224" s="321">
        <f>CAZUL!G221</f>
        <v>0</v>
      </c>
      <c r="M224" s="320">
        <f>CAZUL!H221</f>
        <v>0</v>
      </c>
      <c r="N224" s="322" t="s">
        <v>1314</v>
      </c>
      <c r="O224" s="323"/>
      <c r="Z224" s="324">
        <f>CAZUL!C221</f>
        <v>0</v>
      </c>
    </row>
    <row r="225" spans="2:26" ht="13.95" customHeight="1">
      <c r="B225" s="312"/>
      <c r="C225" s="313" t="s">
        <v>1313</v>
      </c>
      <c r="D225" s="314">
        <f>CAZUL!D222</f>
        <v>0</v>
      </c>
      <c r="E225" s="315">
        <f>CAZUL!N222</f>
        <v>0</v>
      </c>
      <c r="F225" s="316">
        <f>INICIO!D$5</f>
        <v>0</v>
      </c>
      <c r="G225" s="317" t="e">
        <f>VLOOKUP(H225,FORNECEDOR!$A$1:$B$897,2,FALSE)</f>
        <v>#N/A</v>
      </c>
      <c r="H225" s="318">
        <f>CAZUL!E222</f>
        <v>0</v>
      </c>
      <c r="I225" s="319" t="e">
        <f>VLOOKUP(Z225,DESPESAS!A$1:D$2035,2,FALSE)</f>
        <v>#N/A</v>
      </c>
      <c r="J225" s="319" t="e">
        <f>VLOOKUP(Z225,DESPESAS!A$1:D$2035,3,FALSE)</f>
        <v>#N/A</v>
      </c>
      <c r="K225" s="320">
        <f>CAZUL!F222</f>
        <v>0</v>
      </c>
      <c r="L225" s="321">
        <f>CAZUL!G222</f>
        <v>0</v>
      </c>
      <c r="M225" s="320">
        <f>CAZUL!H222</f>
        <v>0</v>
      </c>
      <c r="N225" s="322" t="s">
        <v>1314</v>
      </c>
      <c r="O225" s="323"/>
      <c r="Z225" s="324">
        <f>CAZUL!C222</f>
        <v>0</v>
      </c>
    </row>
    <row r="226" spans="2:26" ht="13.95" customHeight="1">
      <c r="B226" s="312"/>
      <c r="C226" s="313" t="s">
        <v>1313</v>
      </c>
      <c r="D226" s="314">
        <f>CAZUL!D223</f>
        <v>0</v>
      </c>
      <c r="E226" s="315">
        <f>CAZUL!N223</f>
        <v>0</v>
      </c>
      <c r="F226" s="316">
        <f>INICIO!D$5</f>
        <v>0</v>
      </c>
      <c r="G226" s="317" t="e">
        <f>VLOOKUP(H226,FORNECEDOR!$A$1:$B$897,2,FALSE)</f>
        <v>#N/A</v>
      </c>
      <c r="H226" s="318">
        <f>CAZUL!E223</f>
        <v>0</v>
      </c>
      <c r="I226" s="319" t="e">
        <f>VLOOKUP(Z226,DESPESAS!A$1:D$2035,2,FALSE)</f>
        <v>#N/A</v>
      </c>
      <c r="J226" s="319" t="e">
        <f>VLOOKUP(Z226,DESPESAS!A$1:D$2035,3,FALSE)</f>
        <v>#N/A</v>
      </c>
      <c r="K226" s="320">
        <f>CAZUL!F223</f>
        <v>0</v>
      </c>
      <c r="L226" s="321">
        <f>CAZUL!G223</f>
        <v>0</v>
      </c>
      <c r="M226" s="320">
        <f>CAZUL!H223</f>
        <v>0</v>
      </c>
      <c r="N226" s="322" t="s">
        <v>1314</v>
      </c>
      <c r="O226" s="323"/>
      <c r="Z226" s="324">
        <f>CAZUL!C223</f>
        <v>0</v>
      </c>
    </row>
    <row r="227" spans="2:26" ht="13.95" customHeight="1">
      <c r="B227" s="312"/>
      <c r="C227" s="313" t="s">
        <v>1313</v>
      </c>
      <c r="D227" s="314">
        <f>CAZUL!D224</f>
        <v>0</v>
      </c>
      <c r="E227" s="315">
        <f>CAZUL!N224</f>
        <v>0</v>
      </c>
      <c r="F227" s="316">
        <f>INICIO!D$5</f>
        <v>0</v>
      </c>
      <c r="G227" s="317" t="e">
        <f>VLOOKUP(H227,FORNECEDOR!$A$1:$B$897,2,FALSE)</f>
        <v>#N/A</v>
      </c>
      <c r="H227" s="318">
        <f>CAZUL!E224</f>
        <v>0</v>
      </c>
      <c r="I227" s="319" t="e">
        <f>VLOOKUP(Z227,DESPESAS!A$1:D$2035,2,FALSE)</f>
        <v>#N/A</v>
      </c>
      <c r="J227" s="319" t="e">
        <f>VLOOKUP(Z227,DESPESAS!A$1:D$2035,3,FALSE)</f>
        <v>#N/A</v>
      </c>
      <c r="K227" s="320">
        <f>CAZUL!F224</f>
        <v>0</v>
      </c>
      <c r="L227" s="321">
        <f>CAZUL!G224</f>
        <v>0</v>
      </c>
      <c r="M227" s="320">
        <f>CAZUL!H224</f>
        <v>0</v>
      </c>
      <c r="N227" s="322" t="s">
        <v>1314</v>
      </c>
      <c r="O227" s="323"/>
      <c r="Z227" s="324">
        <f>CAZUL!C224</f>
        <v>0</v>
      </c>
    </row>
    <row r="228" spans="2:26" ht="13.95" customHeight="1">
      <c r="B228" s="312"/>
      <c r="C228" s="313" t="s">
        <v>1313</v>
      </c>
      <c r="D228" s="314">
        <f>CAZUL!D225</f>
        <v>0</v>
      </c>
      <c r="E228" s="315">
        <f>CAZUL!N225</f>
        <v>0</v>
      </c>
      <c r="F228" s="316">
        <f>INICIO!D$5</f>
        <v>0</v>
      </c>
      <c r="G228" s="317" t="e">
        <f>VLOOKUP(H228,FORNECEDOR!$A$1:$B$897,2,FALSE)</f>
        <v>#N/A</v>
      </c>
      <c r="H228" s="318">
        <f>CAZUL!E225</f>
        <v>0</v>
      </c>
      <c r="I228" s="319" t="e">
        <f>VLOOKUP(Z228,DESPESAS!A$1:D$2035,2,FALSE)</f>
        <v>#N/A</v>
      </c>
      <c r="J228" s="319" t="e">
        <f>VLOOKUP(Z228,DESPESAS!A$1:D$2035,3,FALSE)</f>
        <v>#N/A</v>
      </c>
      <c r="K228" s="320">
        <f>CAZUL!F225</f>
        <v>0</v>
      </c>
      <c r="L228" s="321">
        <f>CAZUL!G225</f>
        <v>0</v>
      </c>
      <c r="M228" s="320">
        <f>CAZUL!H225</f>
        <v>0</v>
      </c>
      <c r="N228" s="322" t="s">
        <v>1314</v>
      </c>
      <c r="O228" s="323"/>
      <c r="Z228" s="324">
        <f>CAZUL!C225</f>
        <v>0</v>
      </c>
    </row>
    <row r="229" spans="2:26" ht="13.95" customHeight="1">
      <c r="B229" s="312"/>
      <c r="C229" s="313" t="s">
        <v>1313</v>
      </c>
      <c r="D229" s="314">
        <f>CAZUL!D226</f>
        <v>0</v>
      </c>
      <c r="E229" s="315">
        <f>CAZUL!N226</f>
        <v>0</v>
      </c>
      <c r="F229" s="316">
        <f>INICIO!D$5</f>
        <v>0</v>
      </c>
      <c r="G229" s="317" t="e">
        <f>VLOOKUP(H229,FORNECEDOR!$A$1:$B$897,2,FALSE)</f>
        <v>#N/A</v>
      </c>
      <c r="H229" s="318">
        <f>CAZUL!E226</f>
        <v>0</v>
      </c>
      <c r="I229" s="319" t="e">
        <f>VLOOKUP(Z229,DESPESAS!A$1:D$2035,2,FALSE)</f>
        <v>#N/A</v>
      </c>
      <c r="J229" s="319" t="e">
        <f>VLOOKUP(Z229,DESPESAS!A$1:D$2035,3,FALSE)</f>
        <v>#N/A</v>
      </c>
      <c r="K229" s="320">
        <f>CAZUL!F226</f>
        <v>0</v>
      </c>
      <c r="L229" s="321">
        <f>CAZUL!G226</f>
        <v>0</v>
      </c>
      <c r="M229" s="320">
        <f>CAZUL!H226</f>
        <v>0</v>
      </c>
      <c r="N229" s="322" t="s">
        <v>1314</v>
      </c>
      <c r="O229" s="323"/>
      <c r="Z229" s="324">
        <f>CAZUL!C226</f>
        <v>0</v>
      </c>
    </row>
    <row r="230" spans="2:26" ht="13.95" customHeight="1">
      <c r="B230" s="312"/>
      <c r="C230" s="313" t="s">
        <v>1313</v>
      </c>
      <c r="D230" s="314">
        <f>CAZUL!D227</f>
        <v>0</v>
      </c>
      <c r="E230" s="315">
        <f>CAZUL!N227</f>
        <v>0</v>
      </c>
      <c r="F230" s="316">
        <f>INICIO!D$5</f>
        <v>0</v>
      </c>
      <c r="G230" s="317" t="e">
        <f>VLOOKUP(H230,FORNECEDOR!$A$1:$B$897,2,FALSE)</f>
        <v>#N/A</v>
      </c>
      <c r="H230" s="318">
        <f>CAZUL!E227</f>
        <v>0</v>
      </c>
      <c r="I230" s="319" t="e">
        <f>VLOOKUP(Z230,DESPESAS!A$1:D$2035,2,FALSE)</f>
        <v>#N/A</v>
      </c>
      <c r="J230" s="319" t="e">
        <f>VLOOKUP(Z230,DESPESAS!A$1:D$2035,3,FALSE)</f>
        <v>#N/A</v>
      </c>
      <c r="K230" s="320">
        <f>CAZUL!F227</f>
        <v>0</v>
      </c>
      <c r="L230" s="321">
        <f>CAZUL!G227</f>
        <v>0</v>
      </c>
      <c r="M230" s="320">
        <f>CAZUL!H227</f>
        <v>0</v>
      </c>
      <c r="N230" s="322" t="s">
        <v>1314</v>
      </c>
      <c r="O230" s="323"/>
      <c r="Z230" s="324">
        <f>CAZUL!C227</f>
        <v>0</v>
      </c>
    </row>
    <row r="231" spans="2:26" ht="13.95" customHeight="1">
      <c r="B231" s="312"/>
      <c r="C231" s="313" t="s">
        <v>1313</v>
      </c>
      <c r="D231" s="314">
        <f>CAZUL!D228</f>
        <v>0</v>
      </c>
      <c r="E231" s="315">
        <f>CAZUL!N228</f>
        <v>0</v>
      </c>
      <c r="F231" s="316">
        <f>INICIO!D$5</f>
        <v>0</v>
      </c>
      <c r="G231" s="317" t="e">
        <f>VLOOKUP(H231,FORNECEDOR!$A$1:$B$897,2,FALSE)</f>
        <v>#N/A</v>
      </c>
      <c r="H231" s="318">
        <f>CAZUL!E228</f>
        <v>0</v>
      </c>
      <c r="I231" s="319" t="e">
        <f>VLOOKUP(Z231,DESPESAS!A$1:D$2035,2,FALSE)</f>
        <v>#N/A</v>
      </c>
      <c r="J231" s="319" t="e">
        <f>VLOOKUP(Z231,DESPESAS!A$1:D$2035,3,FALSE)</f>
        <v>#N/A</v>
      </c>
      <c r="K231" s="320">
        <f>CAZUL!F228</f>
        <v>0</v>
      </c>
      <c r="L231" s="321">
        <f>CAZUL!G228</f>
        <v>0</v>
      </c>
      <c r="M231" s="320">
        <f>CAZUL!H228</f>
        <v>0</v>
      </c>
      <c r="N231" s="322" t="s">
        <v>1314</v>
      </c>
      <c r="O231" s="323"/>
      <c r="Z231" s="324">
        <f>CAZUL!C228</f>
        <v>0</v>
      </c>
    </row>
    <row r="232" spans="2:26" ht="13.95" customHeight="1">
      <c r="B232" s="312"/>
      <c r="C232" s="313" t="s">
        <v>1313</v>
      </c>
      <c r="D232" s="314">
        <f>CAZUL!D229</f>
        <v>0</v>
      </c>
      <c r="E232" s="315">
        <f>CAZUL!N229</f>
        <v>0</v>
      </c>
      <c r="F232" s="316">
        <f>INICIO!D$5</f>
        <v>0</v>
      </c>
      <c r="G232" s="317" t="e">
        <f>VLOOKUP(H232,FORNECEDOR!$A$1:$B$897,2,FALSE)</f>
        <v>#N/A</v>
      </c>
      <c r="H232" s="318">
        <f>CAZUL!E229</f>
        <v>0</v>
      </c>
      <c r="I232" s="319" t="e">
        <f>VLOOKUP(Z232,DESPESAS!A$1:D$2035,2,FALSE)</f>
        <v>#N/A</v>
      </c>
      <c r="J232" s="319" t="e">
        <f>VLOOKUP(Z232,DESPESAS!A$1:D$2035,3,FALSE)</f>
        <v>#N/A</v>
      </c>
      <c r="K232" s="320">
        <f>CAZUL!F229</f>
        <v>0</v>
      </c>
      <c r="L232" s="321">
        <f>CAZUL!G229</f>
        <v>0</v>
      </c>
      <c r="M232" s="320">
        <f>CAZUL!H229</f>
        <v>0</v>
      </c>
      <c r="N232" s="322" t="s">
        <v>1314</v>
      </c>
      <c r="O232" s="323"/>
      <c r="Z232" s="324">
        <f>CAZUL!C229</f>
        <v>0</v>
      </c>
    </row>
    <row r="233" spans="2:26" ht="13.95" customHeight="1">
      <c r="B233" s="312"/>
      <c r="C233" s="313" t="s">
        <v>1313</v>
      </c>
      <c r="D233" s="314">
        <f>CAZUL!D230</f>
        <v>0</v>
      </c>
      <c r="E233" s="315">
        <f>CAZUL!N230</f>
        <v>0</v>
      </c>
      <c r="F233" s="316">
        <f>INICIO!D$5</f>
        <v>0</v>
      </c>
      <c r="G233" s="317" t="e">
        <f>VLOOKUP(H233,FORNECEDOR!$A$1:$B$897,2,FALSE)</f>
        <v>#N/A</v>
      </c>
      <c r="H233" s="318">
        <f>CAZUL!E230</f>
        <v>0</v>
      </c>
      <c r="I233" s="319" t="e">
        <f>VLOOKUP(Z233,DESPESAS!A$1:D$2035,2,FALSE)</f>
        <v>#N/A</v>
      </c>
      <c r="J233" s="319" t="e">
        <f>VLOOKUP(Z233,DESPESAS!A$1:D$2035,3,FALSE)</f>
        <v>#N/A</v>
      </c>
      <c r="K233" s="320">
        <f>CAZUL!F230</f>
        <v>0</v>
      </c>
      <c r="L233" s="321">
        <f>CAZUL!G230</f>
        <v>0</v>
      </c>
      <c r="M233" s="320">
        <f>CAZUL!H230</f>
        <v>0</v>
      </c>
      <c r="N233" s="322" t="s">
        <v>1314</v>
      </c>
      <c r="O233" s="323"/>
      <c r="Z233" s="324">
        <f>CAZUL!C230</f>
        <v>0</v>
      </c>
    </row>
    <row r="234" spans="2:26" ht="13.95" customHeight="1">
      <c r="B234" s="312"/>
      <c r="C234" s="313" t="s">
        <v>1313</v>
      </c>
      <c r="D234" s="314">
        <f>CAZUL!D231</f>
        <v>0</v>
      </c>
      <c r="E234" s="315">
        <f>CAZUL!N231</f>
        <v>0</v>
      </c>
      <c r="F234" s="316">
        <f>INICIO!D$5</f>
        <v>0</v>
      </c>
      <c r="G234" s="317" t="e">
        <f>VLOOKUP(H234,FORNECEDOR!$A$1:$B$897,2,FALSE)</f>
        <v>#N/A</v>
      </c>
      <c r="H234" s="318">
        <f>CAZUL!E231</f>
        <v>0</v>
      </c>
      <c r="I234" s="319" t="e">
        <f>VLOOKUP(Z234,DESPESAS!A$1:D$2035,2,FALSE)</f>
        <v>#N/A</v>
      </c>
      <c r="J234" s="319" t="e">
        <f>VLOOKUP(Z234,DESPESAS!A$1:D$2035,3,FALSE)</f>
        <v>#N/A</v>
      </c>
      <c r="K234" s="320">
        <f>CAZUL!F231</f>
        <v>0</v>
      </c>
      <c r="L234" s="321">
        <f>CAZUL!G231</f>
        <v>0</v>
      </c>
      <c r="M234" s="320">
        <f>CAZUL!H231</f>
        <v>0</v>
      </c>
      <c r="N234" s="322" t="s">
        <v>1314</v>
      </c>
      <c r="O234" s="323"/>
      <c r="Z234" s="324">
        <f>CAZUL!C231</f>
        <v>0</v>
      </c>
    </row>
    <row r="235" spans="2:26" ht="13.95" customHeight="1">
      <c r="B235" s="312"/>
      <c r="C235" s="313" t="s">
        <v>1313</v>
      </c>
      <c r="D235" s="314">
        <f>CAZUL!D232</f>
        <v>0</v>
      </c>
      <c r="E235" s="315">
        <f>CAZUL!N232</f>
        <v>0</v>
      </c>
      <c r="F235" s="316">
        <f>INICIO!D$5</f>
        <v>0</v>
      </c>
      <c r="G235" s="317" t="e">
        <f>VLOOKUP(H235,FORNECEDOR!$A$1:$B$897,2,FALSE)</f>
        <v>#N/A</v>
      </c>
      <c r="H235" s="318">
        <f>CAZUL!E232</f>
        <v>0</v>
      </c>
      <c r="I235" s="319" t="e">
        <f>VLOOKUP(Z235,DESPESAS!A$1:D$2035,2,FALSE)</f>
        <v>#N/A</v>
      </c>
      <c r="J235" s="319" t="e">
        <f>VLOOKUP(Z235,DESPESAS!A$1:D$2035,3,FALSE)</f>
        <v>#N/A</v>
      </c>
      <c r="K235" s="320">
        <f>CAZUL!F232</f>
        <v>0</v>
      </c>
      <c r="L235" s="321">
        <f>CAZUL!G232</f>
        <v>0</v>
      </c>
      <c r="M235" s="320">
        <f>CAZUL!H232</f>
        <v>0</v>
      </c>
      <c r="N235" s="322" t="s">
        <v>1314</v>
      </c>
      <c r="O235" s="323"/>
      <c r="Z235" s="324">
        <f>CAZUL!C232</f>
        <v>0</v>
      </c>
    </row>
    <row r="236" spans="2:26" ht="13.95" customHeight="1">
      <c r="B236" s="312"/>
      <c r="C236" s="313" t="s">
        <v>1313</v>
      </c>
      <c r="D236" s="314">
        <f>CAZUL!D233</f>
        <v>0</v>
      </c>
      <c r="E236" s="315">
        <f>CAZUL!N233</f>
        <v>0</v>
      </c>
      <c r="F236" s="316">
        <f>INICIO!D$5</f>
        <v>0</v>
      </c>
      <c r="G236" s="317" t="e">
        <f>VLOOKUP(H236,FORNECEDOR!$A$1:$B$897,2,FALSE)</f>
        <v>#N/A</v>
      </c>
      <c r="H236" s="318">
        <f>CAZUL!E233</f>
        <v>0</v>
      </c>
      <c r="I236" s="319" t="e">
        <f>VLOOKUP(Z236,DESPESAS!A$1:D$2035,2,FALSE)</f>
        <v>#N/A</v>
      </c>
      <c r="J236" s="319" t="e">
        <f>VLOOKUP(Z236,DESPESAS!A$1:D$2035,3,FALSE)</f>
        <v>#N/A</v>
      </c>
      <c r="K236" s="320">
        <f>CAZUL!F233</f>
        <v>0</v>
      </c>
      <c r="L236" s="321">
        <f>CAZUL!G233</f>
        <v>0</v>
      </c>
      <c r="M236" s="320">
        <f>CAZUL!H233</f>
        <v>0</v>
      </c>
      <c r="N236" s="322" t="s">
        <v>1314</v>
      </c>
      <c r="O236" s="323"/>
      <c r="Z236" s="324">
        <f>CAZUL!C233</f>
        <v>0</v>
      </c>
    </row>
    <row r="237" spans="2:26" ht="13.95" customHeight="1">
      <c r="B237" s="312"/>
      <c r="C237" s="313" t="s">
        <v>1313</v>
      </c>
      <c r="D237" s="314">
        <f>CAZUL!D234</f>
        <v>0</v>
      </c>
      <c r="E237" s="315">
        <f>CAZUL!N234</f>
        <v>0</v>
      </c>
      <c r="F237" s="316">
        <f>INICIO!D$5</f>
        <v>0</v>
      </c>
      <c r="G237" s="317" t="e">
        <f>VLOOKUP(H237,FORNECEDOR!$A$1:$B$897,2,FALSE)</f>
        <v>#N/A</v>
      </c>
      <c r="H237" s="318">
        <f>CAZUL!E234</f>
        <v>0</v>
      </c>
      <c r="I237" s="319" t="e">
        <f>VLOOKUP(Z237,DESPESAS!A$1:D$2035,2,FALSE)</f>
        <v>#N/A</v>
      </c>
      <c r="J237" s="319" t="e">
        <f>VLOOKUP(Z237,DESPESAS!A$1:D$2035,3,FALSE)</f>
        <v>#N/A</v>
      </c>
      <c r="K237" s="320">
        <f>CAZUL!F234</f>
        <v>0</v>
      </c>
      <c r="L237" s="321">
        <f>CAZUL!G234</f>
        <v>0</v>
      </c>
      <c r="M237" s="320">
        <f>CAZUL!H234</f>
        <v>0</v>
      </c>
      <c r="N237" s="322" t="s">
        <v>1314</v>
      </c>
      <c r="O237" s="323"/>
      <c r="Z237" s="324">
        <f>CAZUL!C234</f>
        <v>0</v>
      </c>
    </row>
    <row r="238" spans="2:26" ht="13.95" customHeight="1">
      <c r="B238" s="312"/>
      <c r="C238" s="313" t="s">
        <v>1313</v>
      </c>
      <c r="D238" s="314">
        <f>CAZUL!D235</f>
        <v>0</v>
      </c>
      <c r="E238" s="315">
        <f>CAZUL!N235</f>
        <v>0</v>
      </c>
      <c r="F238" s="316">
        <f>INICIO!D$5</f>
        <v>0</v>
      </c>
      <c r="G238" s="317" t="e">
        <f>VLOOKUP(H238,FORNECEDOR!$A$1:$B$897,2,FALSE)</f>
        <v>#N/A</v>
      </c>
      <c r="H238" s="318">
        <f>CAZUL!E235</f>
        <v>0</v>
      </c>
      <c r="I238" s="319" t="e">
        <f>VLOOKUP(Z238,DESPESAS!A$1:D$2035,2,FALSE)</f>
        <v>#N/A</v>
      </c>
      <c r="J238" s="319" t="e">
        <f>VLOOKUP(Z238,DESPESAS!A$1:D$2035,3,FALSE)</f>
        <v>#N/A</v>
      </c>
      <c r="K238" s="320">
        <f>CAZUL!F235</f>
        <v>0</v>
      </c>
      <c r="L238" s="321">
        <f>CAZUL!G235</f>
        <v>0</v>
      </c>
      <c r="M238" s="320">
        <f>CAZUL!H235</f>
        <v>0</v>
      </c>
      <c r="N238" s="322" t="s">
        <v>1314</v>
      </c>
      <c r="O238" s="323"/>
      <c r="Z238" s="324">
        <f>CAZUL!C235</f>
        <v>0</v>
      </c>
    </row>
    <row r="239" spans="2:26" ht="13.95" customHeight="1">
      <c r="B239" s="312"/>
      <c r="C239" s="313" t="s">
        <v>1313</v>
      </c>
      <c r="D239" s="314">
        <f>CAZUL!D236</f>
        <v>0</v>
      </c>
      <c r="E239" s="315">
        <f>CAZUL!N236</f>
        <v>0</v>
      </c>
      <c r="F239" s="316">
        <f>INICIO!D$5</f>
        <v>0</v>
      </c>
      <c r="G239" s="317" t="e">
        <f>VLOOKUP(H239,FORNECEDOR!$A$1:$B$897,2,FALSE)</f>
        <v>#N/A</v>
      </c>
      <c r="H239" s="318">
        <f>CAZUL!E236</f>
        <v>0</v>
      </c>
      <c r="I239" s="319" t="e">
        <f>VLOOKUP(Z239,DESPESAS!A$1:D$2035,2,FALSE)</f>
        <v>#N/A</v>
      </c>
      <c r="J239" s="319" t="e">
        <f>VLOOKUP(Z239,DESPESAS!A$1:D$2035,3,FALSE)</f>
        <v>#N/A</v>
      </c>
      <c r="K239" s="320">
        <f>CAZUL!F236</f>
        <v>0</v>
      </c>
      <c r="L239" s="321">
        <f>CAZUL!G236</f>
        <v>0</v>
      </c>
      <c r="M239" s="320">
        <f>CAZUL!H236</f>
        <v>0</v>
      </c>
      <c r="N239" s="322" t="s">
        <v>1314</v>
      </c>
      <c r="O239" s="323"/>
      <c r="Z239" s="324">
        <f>CAZUL!C236</f>
        <v>0</v>
      </c>
    </row>
    <row r="240" spans="2:26" ht="13.95" customHeight="1">
      <c r="B240" s="312"/>
      <c r="C240" s="313" t="s">
        <v>1313</v>
      </c>
      <c r="D240" s="314">
        <f>CAZUL!D237</f>
        <v>0</v>
      </c>
      <c r="E240" s="315">
        <f>CAZUL!N237</f>
        <v>0</v>
      </c>
      <c r="F240" s="316">
        <f>INICIO!D$5</f>
        <v>0</v>
      </c>
      <c r="G240" s="317" t="e">
        <f>VLOOKUP(H240,FORNECEDOR!$A$1:$B$897,2,FALSE)</f>
        <v>#N/A</v>
      </c>
      <c r="H240" s="318">
        <f>CAZUL!E237</f>
        <v>0</v>
      </c>
      <c r="I240" s="319" t="e">
        <f>VLOOKUP(Z240,DESPESAS!A$1:D$2035,2,FALSE)</f>
        <v>#N/A</v>
      </c>
      <c r="J240" s="319" t="e">
        <f>VLOOKUP(Z240,DESPESAS!A$1:D$2035,3,FALSE)</f>
        <v>#N/A</v>
      </c>
      <c r="K240" s="320">
        <f>CAZUL!F237</f>
        <v>0</v>
      </c>
      <c r="L240" s="321">
        <f>CAZUL!G237</f>
        <v>0</v>
      </c>
      <c r="M240" s="320">
        <f>CAZUL!H237</f>
        <v>0</v>
      </c>
      <c r="N240" s="322" t="s">
        <v>1314</v>
      </c>
      <c r="O240" s="323"/>
      <c r="Z240" s="324">
        <f>CAZUL!C237</f>
        <v>0</v>
      </c>
    </row>
    <row r="241" spans="2:26" ht="13.95" customHeight="1">
      <c r="B241" s="312"/>
      <c r="C241" s="313" t="s">
        <v>1313</v>
      </c>
      <c r="D241" s="314">
        <f>CAZUL!D238</f>
        <v>0</v>
      </c>
      <c r="E241" s="315">
        <f>CAZUL!N238</f>
        <v>0</v>
      </c>
      <c r="F241" s="316">
        <f>INICIO!D$5</f>
        <v>0</v>
      </c>
      <c r="G241" s="317" t="e">
        <f>VLOOKUP(H241,FORNECEDOR!$A$1:$B$897,2,FALSE)</f>
        <v>#N/A</v>
      </c>
      <c r="H241" s="318">
        <f>CAZUL!E238</f>
        <v>0</v>
      </c>
      <c r="I241" s="319" t="e">
        <f>VLOOKUP(Z241,DESPESAS!A$1:D$2035,2,FALSE)</f>
        <v>#N/A</v>
      </c>
      <c r="J241" s="319" t="e">
        <f>VLOOKUP(Z241,DESPESAS!A$1:D$2035,3,FALSE)</f>
        <v>#N/A</v>
      </c>
      <c r="K241" s="320">
        <f>CAZUL!F238</f>
        <v>0</v>
      </c>
      <c r="L241" s="321">
        <f>CAZUL!G238</f>
        <v>0</v>
      </c>
      <c r="M241" s="320">
        <f>CAZUL!H238</f>
        <v>0</v>
      </c>
      <c r="N241" s="322" t="s">
        <v>1314</v>
      </c>
      <c r="O241" s="323"/>
      <c r="Z241" s="324">
        <f>CAZUL!C238</f>
        <v>0</v>
      </c>
    </row>
    <row r="242" spans="2:26" ht="13.95" customHeight="1">
      <c r="B242" s="312"/>
      <c r="C242" s="313" t="s">
        <v>1313</v>
      </c>
      <c r="D242" s="314">
        <f>CAZUL!D239</f>
        <v>0</v>
      </c>
      <c r="E242" s="315">
        <f>CAZUL!N239</f>
        <v>0</v>
      </c>
      <c r="F242" s="316">
        <f>INICIO!D$5</f>
        <v>0</v>
      </c>
      <c r="G242" s="317" t="e">
        <f>VLOOKUP(H242,FORNECEDOR!$A$1:$B$897,2,FALSE)</f>
        <v>#N/A</v>
      </c>
      <c r="H242" s="318">
        <f>CAZUL!E239</f>
        <v>0</v>
      </c>
      <c r="I242" s="319" t="e">
        <f>VLOOKUP(Z242,DESPESAS!A$1:D$2035,2,FALSE)</f>
        <v>#N/A</v>
      </c>
      <c r="J242" s="319" t="e">
        <f>VLOOKUP(Z242,DESPESAS!A$1:D$2035,3,FALSE)</f>
        <v>#N/A</v>
      </c>
      <c r="K242" s="320">
        <f>CAZUL!F239</f>
        <v>0</v>
      </c>
      <c r="L242" s="321">
        <f>CAZUL!G239</f>
        <v>0</v>
      </c>
      <c r="M242" s="320">
        <f>CAZUL!H239</f>
        <v>0</v>
      </c>
      <c r="N242" s="322" t="s">
        <v>1314</v>
      </c>
      <c r="O242" s="323"/>
      <c r="Z242" s="324">
        <f>CAZUL!C239</f>
        <v>0</v>
      </c>
    </row>
    <row r="243" spans="2:26" ht="13.95" customHeight="1">
      <c r="B243" s="312"/>
      <c r="C243" s="313" t="s">
        <v>1313</v>
      </c>
      <c r="D243" s="314">
        <f>CAZUL!D240</f>
        <v>0</v>
      </c>
      <c r="E243" s="315">
        <f>CAZUL!N240</f>
        <v>0</v>
      </c>
      <c r="F243" s="316">
        <f>INICIO!D$5</f>
        <v>0</v>
      </c>
      <c r="G243" s="317" t="e">
        <f>VLOOKUP(H243,FORNECEDOR!$A$1:$B$897,2,FALSE)</f>
        <v>#N/A</v>
      </c>
      <c r="H243" s="318">
        <f>CAZUL!E240</f>
        <v>0</v>
      </c>
      <c r="I243" s="319" t="e">
        <f>VLOOKUP(Z243,DESPESAS!A$1:D$2035,2,FALSE)</f>
        <v>#N/A</v>
      </c>
      <c r="J243" s="319" t="e">
        <f>VLOOKUP(Z243,DESPESAS!A$1:D$2035,3,FALSE)</f>
        <v>#N/A</v>
      </c>
      <c r="K243" s="320">
        <f>CAZUL!F240</f>
        <v>0</v>
      </c>
      <c r="L243" s="321">
        <f>CAZUL!G240</f>
        <v>0</v>
      </c>
      <c r="M243" s="320">
        <f>CAZUL!H240</f>
        <v>0</v>
      </c>
      <c r="N243" s="322" t="s">
        <v>1314</v>
      </c>
      <c r="O243" s="323"/>
      <c r="Z243" s="324">
        <f>CAZUL!C240</f>
        <v>0</v>
      </c>
    </row>
    <row r="244" spans="2:26" ht="13.95" customHeight="1">
      <c r="B244" s="312"/>
      <c r="C244" s="313" t="s">
        <v>1313</v>
      </c>
      <c r="D244" s="314">
        <f>CAZUL!D241</f>
        <v>0</v>
      </c>
      <c r="E244" s="315">
        <f>CAZUL!N241</f>
        <v>0</v>
      </c>
      <c r="F244" s="316">
        <f>INICIO!D$5</f>
        <v>0</v>
      </c>
      <c r="G244" s="317" t="e">
        <f>VLOOKUP(H244,FORNECEDOR!$A$1:$B$897,2,FALSE)</f>
        <v>#N/A</v>
      </c>
      <c r="H244" s="318">
        <f>CAZUL!E241</f>
        <v>0</v>
      </c>
      <c r="I244" s="319" t="e">
        <f>VLOOKUP(Z244,DESPESAS!A$1:D$2035,2,FALSE)</f>
        <v>#N/A</v>
      </c>
      <c r="J244" s="319" t="e">
        <f>VLOOKUP(Z244,DESPESAS!A$1:D$2035,3,FALSE)</f>
        <v>#N/A</v>
      </c>
      <c r="K244" s="320">
        <f>CAZUL!F241</f>
        <v>0</v>
      </c>
      <c r="L244" s="321">
        <f>CAZUL!G241</f>
        <v>0</v>
      </c>
      <c r="M244" s="320">
        <f>CAZUL!H241</f>
        <v>0</v>
      </c>
      <c r="N244" s="322" t="s">
        <v>1314</v>
      </c>
      <c r="O244" s="323"/>
      <c r="Z244" s="324">
        <f>CAZUL!C241</f>
        <v>0</v>
      </c>
    </row>
    <row r="245" spans="2:26" ht="13.95" customHeight="1">
      <c r="B245" s="312"/>
      <c r="C245" s="313" t="s">
        <v>1313</v>
      </c>
      <c r="D245" s="314">
        <f>CAZUL!D242</f>
        <v>0</v>
      </c>
      <c r="E245" s="315">
        <f>CAZUL!N242</f>
        <v>0</v>
      </c>
      <c r="F245" s="316">
        <f>INICIO!D$5</f>
        <v>0</v>
      </c>
      <c r="G245" s="317" t="e">
        <f>VLOOKUP(H245,FORNECEDOR!$A$1:$B$897,2,FALSE)</f>
        <v>#N/A</v>
      </c>
      <c r="H245" s="318">
        <f>CAZUL!E242</f>
        <v>0</v>
      </c>
      <c r="I245" s="319" t="e">
        <f>VLOOKUP(Z245,DESPESAS!A$1:D$2035,2,FALSE)</f>
        <v>#N/A</v>
      </c>
      <c r="J245" s="319" t="e">
        <f>VLOOKUP(Z245,DESPESAS!A$1:D$2035,3,FALSE)</f>
        <v>#N/A</v>
      </c>
      <c r="K245" s="320">
        <f>CAZUL!F242</f>
        <v>0</v>
      </c>
      <c r="L245" s="321">
        <f>CAZUL!G242</f>
        <v>0</v>
      </c>
      <c r="M245" s="320">
        <f>CAZUL!H242</f>
        <v>0</v>
      </c>
      <c r="N245" s="322" t="s">
        <v>1314</v>
      </c>
      <c r="O245" s="323"/>
      <c r="Z245" s="324">
        <f>CAZUL!C242</f>
        <v>0</v>
      </c>
    </row>
    <row r="246" spans="2:26" ht="13.95" customHeight="1">
      <c r="B246" s="312"/>
      <c r="C246" s="313" t="s">
        <v>1313</v>
      </c>
      <c r="D246" s="314">
        <f>CAZUL!D243</f>
        <v>0</v>
      </c>
      <c r="E246" s="315">
        <f>CAZUL!N243</f>
        <v>0</v>
      </c>
      <c r="F246" s="316">
        <f>INICIO!D$5</f>
        <v>0</v>
      </c>
      <c r="G246" s="317" t="e">
        <f>VLOOKUP(H246,FORNECEDOR!$A$1:$B$897,2,FALSE)</f>
        <v>#N/A</v>
      </c>
      <c r="H246" s="318">
        <f>CAZUL!E243</f>
        <v>0</v>
      </c>
      <c r="I246" s="319" t="e">
        <f>VLOOKUP(Z246,DESPESAS!A$1:D$2035,2,FALSE)</f>
        <v>#N/A</v>
      </c>
      <c r="J246" s="319" t="e">
        <f>VLOOKUP(Z246,DESPESAS!A$1:D$2035,3,FALSE)</f>
        <v>#N/A</v>
      </c>
      <c r="K246" s="320">
        <f>CAZUL!F243</f>
        <v>0</v>
      </c>
      <c r="L246" s="321">
        <f>CAZUL!G243</f>
        <v>0</v>
      </c>
      <c r="M246" s="320">
        <f>CAZUL!H243</f>
        <v>0</v>
      </c>
      <c r="N246" s="322" t="s">
        <v>1314</v>
      </c>
      <c r="O246" s="323"/>
      <c r="Z246" s="324">
        <f>CAZUL!C243</f>
        <v>0</v>
      </c>
    </row>
    <row r="247" spans="2:26" ht="13.95" customHeight="1">
      <c r="B247" s="312"/>
      <c r="C247" s="313" t="s">
        <v>1313</v>
      </c>
      <c r="D247" s="314">
        <f>CAZUL!D244</f>
        <v>0</v>
      </c>
      <c r="E247" s="315">
        <f>CAZUL!N244</f>
        <v>0</v>
      </c>
      <c r="F247" s="316">
        <f>INICIO!D$5</f>
        <v>0</v>
      </c>
      <c r="G247" s="317" t="e">
        <f>VLOOKUP(H247,FORNECEDOR!$A$1:$B$897,2,FALSE)</f>
        <v>#N/A</v>
      </c>
      <c r="H247" s="318">
        <f>CAZUL!E244</f>
        <v>0</v>
      </c>
      <c r="I247" s="319" t="e">
        <f>VLOOKUP(Z247,DESPESAS!A$1:D$2035,2,FALSE)</f>
        <v>#N/A</v>
      </c>
      <c r="J247" s="319" t="e">
        <f>VLOOKUP(Z247,DESPESAS!A$1:D$2035,3,FALSE)</f>
        <v>#N/A</v>
      </c>
      <c r="K247" s="320">
        <f>CAZUL!F244</f>
        <v>0</v>
      </c>
      <c r="L247" s="321">
        <f>CAZUL!G244</f>
        <v>0</v>
      </c>
      <c r="M247" s="320">
        <f>CAZUL!H244</f>
        <v>0</v>
      </c>
      <c r="N247" s="322" t="s">
        <v>1314</v>
      </c>
      <c r="O247" s="323"/>
      <c r="Z247" s="324">
        <f>CAZUL!C244</f>
        <v>0</v>
      </c>
    </row>
    <row r="248" spans="2:26" ht="13.95" customHeight="1">
      <c r="B248" s="312"/>
      <c r="C248" s="313" t="s">
        <v>1313</v>
      </c>
      <c r="D248" s="314">
        <f>CAZUL!D245</f>
        <v>0</v>
      </c>
      <c r="E248" s="315">
        <f>CAZUL!N245</f>
        <v>0</v>
      </c>
      <c r="F248" s="316">
        <f>INICIO!D$5</f>
        <v>0</v>
      </c>
      <c r="G248" s="317" t="e">
        <f>VLOOKUP(H248,FORNECEDOR!$A$1:$B$897,2,FALSE)</f>
        <v>#N/A</v>
      </c>
      <c r="H248" s="318">
        <f>CAZUL!E245</f>
        <v>0</v>
      </c>
      <c r="I248" s="319" t="e">
        <f>VLOOKUP(Z248,DESPESAS!A$1:D$2035,2,FALSE)</f>
        <v>#N/A</v>
      </c>
      <c r="J248" s="319" t="e">
        <f>VLOOKUP(Z248,DESPESAS!A$1:D$2035,3,FALSE)</f>
        <v>#N/A</v>
      </c>
      <c r="K248" s="320">
        <f>CAZUL!F245</f>
        <v>0</v>
      </c>
      <c r="L248" s="321">
        <f>CAZUL!G245</f>
        <v>0</v>
      </c>
      <c r="M248" s="320">
        <f>CAZUL!H245</f>
        <v>0</v>
      </c>
      <c r="N248" s="322" t="s">
        <v>1314</v>
      </c>
      <c r="O248" s="323"/>
      <c r="Z248" s="324">
        <f>CAZUL!C245</f>
        <v>0</v>
      </c>
    </row>
    <row r="249" spans="2:26" ht="13.95" customHeight="1">
      <c r="B249" s="312"/>
      <c r="C249" s="313" t="s">
        <v>1313</v>
      </c>
      <c r="D249" s="314">
        <f>CAZUL!D246</f>
        <v>0</v>
      </c>
      <c r="E249" s="315">
        <f>CAZUL!N246</f>
        <v>0</v>
      </c>
      <c r="F249" s="316">
        <f>INICIO!D$5</f>
        <v>0</v>
      </c>
      <c r="G249" s="317" t="e">
        <f>VLOOKUP(H249,FORNECEDOR!$A$1:$B$897,2,FALSE)</f>
        <v>#N/A</v>
      </c>
      <c r="H249" s="318">
        <f>CAZUL!E246</f>
        <v>0</v>
      </c>
      <c r="I249" s="319" t="e">
        <f>VLOOKUP(Z249,DESPESAS!A$1:D$2035,2,FALSE)</f>
        <v>#N/A</v>
      </c>
      <c r="J249" s="319" t="e">
        <f>VLOOKUP(Z249,DESPESAS!A$1:D$2035,3,FALSE)</f>
        <v>#N/A</v>
      </c>
      <c r="K249" s="320">
        <f>CAZUL!F246</f>
        <v>0</v>
      </c>
      <c r="L249" s="321">
        <f>CAZUL!G246</f>
        <v>0</v>
      </c>
      <c r="M249" s="320">
        <f>CAZUL!H246</f>
        <v>0</v>
      </c>
      <c r="N249" s="322" t="s">
        <v>1314</v>
      </c>
      <c r="O249" s="323"/>
      <c r="Z249" s="324">
        <f>CAZUL!C246</f>
        <v>0</v>
      </c>
    </row>
    <row r="250" spans="2:26" ht="13.95" customHeight="1">
      <c r="B250" s="312"/>
      <c r="C250" s="313" t="s">
        <v>1313</v>
      </c>
      <c r="D250" s="314">
        <f>CAZUL!D247</f>
        <v>0</v>
      </c>
      <c r="E250" s="315">
        <f>CAZUL!N247</f>
        <v>0</v>
      </c>
      <c r="F250" s="316">
        <f>INICIO!D$5</f>
        <v>0</v>
      </c>
      <c r="G250" s="317" t="e">
        <f>VLOOKUP(H250,FORNECEDOR!$A$1:$B$897,2,FALSE)</f>
        <v>#N/A</v>
      </c>
      <c r="H250" s="318">
        <f>CAZUL!E247</f>
        <v>0</v>
      </c>
      <c r="I250" s="319" t="e">
        <f>VLOOKUP(Z250,DESPESAS!A$1:D$2035,2,FALSE)</f>
        <v>#N/A</v>
      </c>
      <c r="J250" s="319" t="e">
        <f>VLOOKUP(Z250,DESPESAS!A$1:D$2035,3,FALSE)</f>
        <v>#N/A</v>
      </c>
      <c r="K250" s="320">
        <f>CAZUL!F247</f>
        <v>0</v>
      </c>
      <c r="L250" s="321">
        <f>CAZUL!G247</f>
        <v>0</v>
      </c>
      <c r="M250" s="320">
        <f>CAZUL!H247</f>
        <v>0</v>
      </c>
      <c r="N250" s="322" t="s">
        <v>1314</v>
      </c>
      <c r="O250" s="323"/>
      <c r="Z250" s="324">
        <f>CAZUL!C247</f>
        <v>0</v>
      </c>
    </row>
    <row r="251" spans="2:26" ht="13.95" customHeight="1">
      <c r="B251" s="312"/>
      <c r="C251" s="313" t="s">
        <v>1313</v>
      </c>
      <c r="D251" s="314">
        <f>CAZUL!D248</f>
        <v>0</v>
      </c>
      <c r="E251" s="315">
        <f>CAZUL!N248</f>
        <v>0</v>
      </c>
      <c r="F251" s="316">
        <f>INICIO!D$5</f>
        <v>0</v>
      </c>
      <c r="G251" s="317" t="e">
        <f>VLOOKUP(H251,FORNECEDOR!$A$1:$B$897,2,FALSE)</f>
        <v>#N/A</v>
      </c>
      <c r="H251" s="318">
        <f>CAZUL!E248</f>
        <v>0</v>
      </c>
      <c r="I251" s="319" t="e">
        <f>VLOOKUP(Z251,DESPESAS!A$1:D$2035,2,FALSE)</f>
        <v>#N/A</v>
      </c>
      <c r="J251" s="319" t="e">
        <f>VLOOKUP(Z251,DESPESAS!A$1:D$2035,3,FALSE)</f>
        <v>#N/A</v>
      </c>
      <c r="K251" s="320">
        <f>CAZUL!F248</f>
        <v>0</v>
      </c>
      <c r="L251" s="321">
        <f>CAZUL!G248</f>
        <v>0</v>
      </c>
      <c r="M251" s="320">
        <f>CAZUL!H248</f>
        <v>0</v>
      </c>
      <c r="N251" s="322" t="s">
        <v>1314</v>
      </c>
      <c r="O251" s="323"/>
      <c r="Z251" s="324">
        <f>CAZUL!C248</f>
        <v>0</v>
      </c>
    </row>
    <row r="252" spans="2:26" ht="13.95" customHeight="1">
      <c r="B252" s="312"/>
      <c r="C252" s="313" t="s">
        <v>1313</v>
      </c>
      <c r="D252" s="314">
        <f>CAZUL!D249</f>
        <v>0</v>
      </c>
      <c r="E252" s="315">
        <f>CAZUL!N249</f>
        <v>0</v>
      </c>
      <c r="F252" s="316">
        <f>INICIO!D$5</f>
        <v>0</v>
      </c>
      <c r="G252" s="317" t="e">
        <f>VLOOKUP(H252,FORNECEDOR!$A$1:$B$897,2,FALSE)</f>
        <v>#N/A</v>
      </c>
      <c r="H252" s="318">
        <f>CAZUL!E249</f>
        <v>0</v>
      </c>
      <c r="I252" s="319" t="e">
        <f>VLOOKUP(Z252,DESPESAS!A$1:D$2035,2,FALSE)</f>
        <v>#N/A</v>
      </c>
      <c r="J252" s="319" t="e">
        <f>VLOOKUP(Z252,DESPESAS!A$1:D$2035,3,FALSE)</f>
        <v>#N/A</v>
      </c>
      <c r="K252" s="320">
        <f>CAZUL!F249</f>
        <v>0</v>
      </c>
      <c r="L252" s="321">
        <f>CAZUL!G249</f>
        <v>0</v>
      </c>
      <c r="M252" s="320">
        <f>CAZUL!H249</f>
        <v>0</v>
      </c>
      <c r="N252" s="322" t="s">
        <v>1314</v>
      </c>
      <c r="O252" s="323"/>
      <c r="Z252" s="324">
        <f>CAZUL!C249</f>
        <v>0</v>
      </c>
    </row>
    <row r="253" spans="2:26" ht="13.95" customHeight="1">
      <c r="B253" s="312"/>
      <c r="C253" s="313" t="s">
        <v>1313</v>
      </c>
      <c r="D253" s="314">
        <f>CAZUL!D250</f>
        <v>0</v>
      </c>
      <c r="E253" s="315">
        <f>CAZUL!N250</f>
        <v>0</v>
      </c>
      <c r="F253" s="316">
        <f>INICIO!D$5</f>
        <v>0</v>
      </c>
      <c r="G253" s="317" t="e">
        <f>VLOOKUP(H253,FORNECEDOR!$A$1:$B$897,2,FALSE)</f>
        <v>#N/A</v>
      </c>
      <c r="H253" s="318">
        <f>CAZUL!E250</f>
        <v>0</v>
      </c>
      <c r="I253" s="319" t="e">
        <f>VLOOKUP(Z253,DESPESAS!A$1:D$2035,2,FALSE)</f>
        <v>#N/A</v>
      </c>
      <c r="J253" s="319" t="e">
        <f>VLOOKUP(Z253,DESPESAS!A$1:D$2035,3,FALSE)</f>
        <v>#N/A</v>
      </c>
      <c r="K253" s="320">
        <f>CAZUL!F250</f>
        <v>0</v>
      </c>
      <c r="L253" s="321">
        <f>CAZUL!G250</f>
        <v>0</v>
      </c>
      <c r="M253" s="320">
        <f>CAZUL!H250</f>
        <v>0</v>
      </c>
      <c r="N253" s="322" t="s">
        <v>1314</v>
      </c>
      <c r="O253" s="323"/>
      <c r="Z253" s="324">
        <f>CAZUL!C250</f>
        <v>0</v>
      </c>
    </row>
    <row r="254" spans="2:26" ht="13.95" customHeight="1">
      <c r="B254" s="312"/>
      <c r="C254" s="313" t="s">
        <v>1313</v>
      </c>
      <c r="D254" s="314">
        <f>CAZUL!D251</f>
        <v>0</v>
      </c>
      <c r="E254" s="315">
        <f>CAZUL!N251</f>
        <v>0</v>
      </c>
      <c r="F254" s="316">
        <f>INICIO!D$5</f>
        <v>0</v>
      </c>
      <c r="G254" s="317" t="e">
        <f>VLOOKUP(H254,FORNECEDOR!$A$1:$B$897,2,FALSE)</f>
        <v>#N/A</v>
      </c>
      <c r="H254" s="318">
        <f>CAZUL!E251</f>
        <v>0</v>
      </c>
      <c r="I254" s="319" t="e">
        <f>VLOOKUP(Z254,DESPESAS!A$1:D$2035,2,FALSE)</f>
        <v>#N/A</v>
      </c>
      <c r="J254" s="319" t="e">
        <f>VLOOKUP(Z254,DESPESAS!A$1:D$2035,3,FALSE)</f>
        <v>#N/A</v>
      </c>
      <c r="K254" s="320">
        <f>CAZUL!F251</f>
        <v>0</v>
      </c>
      <c r="L254" s="321">
        <f>CAZUL!G251</f>
        <v>0</v>
      </c>
      <c r="M254" s="320">
        <f>CAZUL!H251</f>
        <v>0</v>
      </c>
      <c r="N254" s="322" t="s">
        <v>1314</v>
      </c>
      <c r="O254" s="323"/>
      <c r="Z254" s="324">
        <f>CAZUL!C251</f>
        <v>0</v>
      </c>
    </row>
    <row r="255" spans="2:26" ht="13.95" customHeight="1">
      <c r="B255" s="312"/>
      <c r="C255" s="313" t="s">
        <v>1313</v>
      </c>
      <c r="D255" s="314">
        <f>CAZUL!D252</f>
        <v>0</v>
      </c>
      <c r="E255" s="315">
        <f>CAZUL!N252</f>
        <v>0</v>
      </c>
      <c r="F255" s="316">
        <f>INICIO!D$5</f>
        <v>0</v>
      </c>
      <c r="G255" s="317" t="e">
        <f>VLOOKUP(H255,FORNECEDOR!$A$1:$B$897,2,FALSE)</f>
        <v>#N/A</v>
      </c>
      <c r="H255" s="318">
        <f>CAZUL!E252</f>
        <v>0</v>
      </c>
      <c r="I255" s="319" t="e">
        <f>VLOOKUP(Z255,DESPESAS!A$1:D$2035,2,FALSE)</f>
        <v>#N/A</v>
      </c>
      <c r="J255" s="319" t="e">
        <f>VLOOKUP(Z255,DESPESAS!A$1:D$2035,3,FALSE)</f>
        <v>#N/A</v>
      </c>
      <c r="K255" s="320">
        <f>CAZUL!F252</f>
        <v>0</v>
      </c>
      <c r="L255" s="321">
        <f>CAZUL!G252</f>
        <v>0</v>
      </c>
      <c r="M255" s="320">
        <f>CAZUL!H252</f>
        <v>0</v>
      </c>
      <c r="N255" s="322" t="s">
        <v>1314</v>
      </c>
      <c r="O255" s="323"/>
      <c r="Z255" s="324">
        <f>CAZUL!C252</f>
        <v>0</v>
      </c>
    </row>
    <row r="256" spans="2:26" ht="13.95" customHeight="1">
      <c r="B256" s="312"/>
      <c r="C256" s="313" t="s">
        <v>1313</v>
      </c>
      <c r="D256" s="314">
        <f>CAZUL!D253</f>
        <v>0</v>
      </c>
      <c r="E256" s="315">
        <f>CAZUL!N253</f>
        <v>0</v>
      </c>
      <c r="F256" s="316">
        <f>INICIO!D$5</f>
        <v>0</v>
      </c>
      <c r="G256" s="317" t="e">
        <f>VLOOKUP(H256,FORNECEDOR!$A$1:$B$897,2,FALSE)</f>
        <v>#N/A</v>
      </c>
      <c r="H256" s="318">
        <f>CAZUL!E253</f>
        <v>0</v>
      </c>
      <c r="I256" s="319" t="e">
        <f>VLOOKUP(Z256,DESPESAS!A$1:D$2035,2,FALSE)</f>
        <v>#N/A</v>
      </c>
      <c r="J256" s="319" t="e">
        <f>VLOOKUP(Z256,DESPESAS!A$1:D$2035,3,FALSE)</f>
        <v>#N/A</v>
      </c>
      <c r="K256" s="320">
        <f>CAZUL!F253</f>
        <v>0</v>
      </c>
      <c r="L256" s="321">
        <f>CAZUL!G253</f>
        <v>0</v>
      </c>
      <c r="M256" s="320">
        <f>CAZUL!H253</f>
        <v>0</v>
      </c>
      <c r="N256" s="322" t="s">
        <v>1314</v>
      </c>
      <c r="O256" s="323"/>
      <c r="Z256" s="324">
        <f>CAZUL!C253</f>
        <v>0</v>
      </c>
    </row>
    <row r="257" spans="2:26" ht="13.95" customHeight="1">
      <c r="B257" s="312"/>
      <c r="C257" s="313" t="s">
        <v>1313</v>
      </c>
      <c r="D257" s="314">
        <f>CAZUL!D254</f>
        <v>0</v>
      </c>
      <c r="E257" s="315">
        <f>CAZUL!N254</f>
        <v>0</v>
      </c>
      <c r="F257" s="316">
        <f>INICIO!D$5</f>
        <v>0</v>
      </c>
      <c r="G257" s="317" t="e">
        <f>VLOOKUP(H257,FORNECEDOR!$A$1:$B$897,2,FALSE)</f>
        <v>#N/A</v>
      </c>
      <c r="H257" s="318">
        <f>CAZUL!E254</f>
        <v>0</v>
      </c>
      <c r="I257" s="319" t="e">
        <f>VLOOKUP(Z257,DESPESAS!A$1:D$2035,2,FALSE)</f>
        <v>#N/A</v>
      </c>
      <c r="J257" s="319" t="e">
        <f>VLOOKUP(Z257,DESPESAS!A$1:D$2035,3,FALSE)</f>
        <v>#N/A</v>
      </c>
      <c r="K257" s="320">
        <f>CAZUL!F254</f>
        <v>0</v>
      </c>
      <c r="L257" s="321">
        <f>CAZUL!G254</f>
        <v>0</v>
      </c>
      <c r="M257" s="320">
        <f>CAZUL!H254</f>
        <v>0</v>
      </c>
      <c r="N257" s="322" t="s">
        <v>1314</v>
      </c>
      <c r="O257" s="323"/>
      <c r="Z257" s="324">
        <f>CAZUL!C254</f>
        <v>0</v>
      </c>
    </row>
    <row r="258" spans="2:26" ht="13.95" customHeight="1">
      <c r="B258" s="312"/>
      <c r="C258" s="313" t="s">
        <v>1313</v>
      </c>
      <c r="D258" s="314">
        <f>CAZUL!D255</f>
        <v>0</v>
      </c>
      <c r="E258" s="315">
        <f>CAZUL!N255</f>
        <v>0</v>
      </c>
      <c r="F258" s="316">
        <f>INICIO!D$5</f>
        <v>0</v>
      </c>
      <c r="G258" s="317" t="e">
        <f>VLOOKUP(H258,FORNECEDOR!$A$1:$B$897,2,FALSE)</f>
        <v>#N/A</v>
      </c>
      <c r="H258" s="318">
        <f>CAZUL!E255</f>
        <v>0</v>
      </c>
      <c r="I258" s="319" t="e">
        <f>VLOOKUP(Z258,DESPESAS!A$1:D$2035,2,FALSE)</f>
        <v>#N/A</v>
      </c>
      <c r="J258" s="319" t="e">
        <f>VLOOKUP(Z258,DESPESAS!A$1:D$2035,3,FALSE)</f>
        <v>#N/A</v>
      </c>
      <c r="K258" s="320">
        <f>CAZUL!F255</f>
        <v>0</v>
      </c>
      <c r="L258" s="321">
        <f>CAZUL!G255</f>
        <v>0</v>
      </c>
      <c r="M258" s="320">
        <f>CAZUL!H255</f>
        <v>0</v>
      </c>
      <c r="N258" s="322" t="s">
        <v>1314</v>
      </c>
      <c r="O258" s="323"/>
      <c r="Z258" s="324">
        <f>CAZUL!C255</f>
        <v>0</v>
      </c>
    </row>
    <row r="259" spans="2:26" ht="13.95" customHeight="1">
      <c r="B259" s="312"/>
      <c r="C259" s="313" t="s">
        <v>1313</v>
      </c>
      <c r="D259" s="314">
        <f>CAZUL!D256</f>
        <v>0</v>
      </c>
      <c r="E259" s="315">
        <f>CAZUL!N256</f>
        <v>0</v>
      </c>
      <c r="F259" s="316">
        <f>INICIO!D$5</f>
        <v>0</v>
      </c>
      <c r="G259" s="317" t="e">
        <f>VLOOKUP(H259,FORNECEDOR!$A$1:$B$897,2,FALSE)</f>
        <v>#N/A</v>
      </c>
      <c r="H259" s="318">
        <f>CAZUL!E256</f>
        <v>0</v>
      </c>
      <c r="I259" s="319" t="e">
        <f>VLOOKUP(Z259,DESPESAS!A$1:D$2035,2,FALSE)</f>
        <v>#N/A</v>
      </c>
      <c r="J259" s="319" t="e">
        <f>VLOOKUP(Z259,DESPESAS!A$1:D$2035,3,FALSE)</f>
        <v>#N/A</v>
      </c>
      <c r="K259" s="320">
        <f>CAZUL!F256</f>
        <v>0</v>
      </c>
      <c r="L259" s="321">
        <f>CAZUL!G256</f>
        <v>0</v>
      </c>
      <c r="M259" s="320">
        <f>CAZUL!H256</f>
        <v>0</v>
      </c>
      <c r="N259" s="322" t="s">
        <v>1314</v>
      </c>
      <c r="O259" s="323"/>
      <c r="Z259" s="324">
        <f>CAZUL!C256</f>
        <v>0</v>
      </c>
    </row>
    <row r="260" spans="2:26" ht="13.95" customHeight="1">
      <c r="B260" s="312"/>
      <c r="C260" s="313" t="s">
        <v>1313</v>
      </c>
      <c r="D260" s="314">
        <f>CAZUL!D257</f>
        <v>0</v>
      </c>
      <c r="E260" s="315">
        <f>CAZUL!N257</f>
        <v>0</v>
      </c>
      <c r="F260" s="316">
        <f>INICIO!D$5</f>
        <v>0</v>
      </c>
      <c r="G260" s="317" t="e">
        <f>VLOOKUP(H260,FORNECEDOR!$A$1:$B$897,2,FALSE)</f>
        <v>#N/A</v>
      </c>
      <c r="H260" s="318">
        <f>CAZUL!E257</f>
        <v>0</v>
      </c>
      <c r="I260" s="319" t="e">
        <f>VLOOKUP(Z260,DESPESAS!A$1:D$2035,2,FALSE)</f>
        <v>#N/A</v>
      </c>
      <c r="J260" s="319" t="e">
        <f>VLOOKUP(Z260,DESPESAS!A$1:D$2035,3,FALSE)</f>
        <v>#N/A</v>
      </c>
      <c r="K260" s="320">
        <f>CAZUL!F257</f>
        <v>0</v>
      </c>
      <c r="L260" s="321">
        <f>CAZUL!G257</f>
        <v>0</v>
      </c>
      <c r="M260" s="320">
        <f>CAZUL!H257</f>
        <v>0</v>
      </c>
      <c r="N260" s="322" t="s">
        <v>1314</v>
      </c>
      <c r="O260" s="323"/>
      <c r="Z260" s="324">
        <f>CAZUL!C257</f>
        <v>0</v>
      </c>
    </row>
    <row r="261" spans="2:26" ht="13.95" customHeight="1">
      <c r="B261" s="312"/>
      <c r="C261" s="313" t="s">
        <v>1313</v>
      </c>
      <c r="D261" s="314">
        <f>CAZUL!D258</f>
        <v>0</v>
      </c>
      <c r="E261" s="315">
        <f>CAZUL!N258</f>
        <v>0</v>
      </c>
      <c r="F261" s="316">
        <f>INICIO!D$5</f>
        <v>0</v>
      </c>
      <c r="G261" s="317" t="e">
        <f>VLOOKUP(H261,FORNECEDOR!$A$1:$B$897,2,FALSE)</f>
        <v>#N/A</v>
      </c>
      <c r="H261" s="318">
        <f>CAZUL!E258</f>
        <v>0</v>
      </c>
      <c r="I261" s="319" t="e">
        <f>VLOOKUP(Z261,DESPESAS!A$1:D$2035,2,FALSE)</f>
        <v>#N/A</v>
      </c>
      <c r="J261" s="319" t="e">
        <f>VLOOKUP(Z261,DESPESAS!A$1:D$2035,3,FALSE)</f>
        <v>#N/A</v>
      </c>
      <c r="K261" s="320">
        <f>CAZUL!F258</f>
        <v>0</v>
      </c>
      <c r="L261" s="321">
        <f>CAZUL!G258</f>
        <v>0</v>
      </c>
      <c r="M261" s="320">
        <f>CAZUL!H258</f>
        <v>0</v>
      </c>
      <c r="N261" s="322" t="s">
        <v>1314</v>
      </c>
      <c r="O261" s="323"/>
      <c r="Z261" s="324">
        <f>CAZUL!C258</f>
        <v>0</v>
      </c>
    </row>
    <row r="262" spans="2:26" ht="13.95" customHeight="1">
      <c r="B262" s="312"/>
      <c r="C262" s="313" t="s">
        <v>1313</v>
      </c>
      <c r="D262" s="314">
        <f>CAZUL!D259</f>
        <v>0</v>
      </c>
      <c r="E262" s="315">
        <f>CAZUL!N259</f>
        <v>0</v>
      </c>
      <c r="F262" s="316">
        <f>INICIO!D$5</f>
        <v>0</v>
      </c>
      <c r="G262" s="317" t="e">
        <f>VLOOKUP(H262,FORNECEDOR!$A$1:$B$897,2,FALSE)</f>
        <v>#N/A</v>
      </c>
      <c r="H262" s="318">
        <f>CAZUL!E259</f>
        <v>0</v>
      </c>
      <c r="I262" s="319" t="e">
        <f>VLOOKUP(Z262,DESPESAS!A$1:D$2035,2,FALSE)</f>
        <v>#N/A</v>
      </c>
      <c r="J262" s="319" t="e">
        <f>VLOOKUP(Z262,DESPESAS!A$1:D$2035,3,FALSE)</f>
        <v>#N/A</v>
      </c>
      <c r="K262" s="320">
        <f>CAZUL!F259</f>
        <v>0</v>
      </c>
      <c r="L262" s="321">
        <f>CAZUL!G259</f>
        <v>0</v>
      </c>
      <c r="M262" s="320">
        <f>CAZUL!H259</f>
        <v>0</v>
      </c>
      <c r="N262" s="322" t="s">
        <v>1314</v>
      </c>
      <c r="O262" s="323"/>
      <c r="Z262" s="324">
        <f>CAZUL!C259</f>
        <v>0</v>
      </c>
    </row>
    <row r="263" spans="2:26" ht="13.95" customHeight="1">
      <c r="B263" s="312"/>
      <c r="C263" s="313" t="s">
        <v>1313</v>
      </c>
      <c r="D263" s="314">
        <f>CAZUL!D260</f>
        <v>0</v>
      </c>
      <c r="E263" s="315">
        <f>CAZUL!N260</f>
        <v>0</v>
      </c>
      <c r="F263" s="316">
        <f>INICIO!D$5</f>
        <v>0</v>
      </c>
      <c r="G263" s="317" t="e">
        <f>VLOOKUP(H263,FORNECEDOR!$A$1:$B$897,2,FALSE)</f>
        <v>#N/A</v>
      </c>
      <c r="H263" s="318">
        <f>CAZUL!E260</f>
        <v>0</v>
      </c>
      <c r="I263" s="319" t="e">
        <f>VLOOKUP(Z263,DESPESAS!A$1:D$2035,2,FALSE)</f>
        <v>#N/A</v>
      </c>
      <c r="J263" s="319" t="e">
        <f>VLOOKUP(Z263,DESPESAS!A$1:D$2035,3,FALSE)</f>
        <v>#N/A</v>
      </c>
      <c r="K263" s="320">
        <f>CAZUL!F260</f>
        <v>0</v>
      </c>
      <c r="L263" s="321">
        <f>CAZUL!G260</f>
        <v>0</v>
      </c>
      <c r="M263" s="320">
        <f>CAZUL!H260</f>
        <v>0</v>
      </c>
      <c r="N263" s="322" t="s">
        <v>1314</v>
      </c>
      <c r="O263" s="323"/>
      <c r="Z263" s="324">
        <f>CAZUL!C260</f>
        <v>0</v>
      </c>
    </row>
    <row r="264" spans="2:26" ht="13.95" customHeight="1">
      <c r="B264" s="312"/>
      <c r="C264" s="313" t="s">
        <v>1313</v>
      </c>
      <c r="D264" s="314">
        <f>CAZUL!D261</f>
        <v>0</v>
      </c>
      <c r="E264" s="315">
        <f>CAZUL!N261</f>
        <v>0</v>
      </c>
      <c r="F264" s="316">
        <f>INICIO!D$5</f>
        <v>0</v>
      </c>
      <c r="G264" s="317" t="e">
        <f>VLOOKUP(H264,FORNECEDOR!$A$1:$B$897,2,FALSE)</f>
        <v>#N/A</v>
      </c>
      <c r="H264" s="318">
        <f>CAZUL!E261</f>
        <v>0</v>
      </c>
      <c r="I264" s="319" t="e">
        <f>VLOOKUP(Z264,DESPESAS!A$1:D$2035,2,FALSE)</f>
        <v>#N/A</v>
      </c>
      <c r="J264" s="319" t="e">
        <f>VLOOKUP(Z264,DESPESAS!A$1:D$2035,3,FALSE)</f>
        <v>#N/A</v>
      </c>
      <c r="K264" s="320">
        <f>CAZUL!F261</f>
        <v>0</v>
      </c>
      <c r="L264" s="321">
        <f>CAZUL!G261</f>
        <v>0</v>
      </c>
      <c r="M264" s="320">
        <f>CAZUL!H261</f>
        <v>0</v>
      </c>
      <c r="N264" s="322" t="s">
        <v>1314</v>
      </c>
      <c r="O264" s="323"/>
      <c r="Z264" s="324">
        <f>CAZUL!C261</f>
        <v>0</v>
      </c>
    </row>
    <row r="265" spans="2:26" ht="13.95" customHeight="1">
      <c r="B265" s="312"/>
      <c r="C265" s="313" t="s">
        <v>1313</v>
      </c>
      <c r="D265" s="314">
        <f>CAZUL!D262</f>
        <v>0</v>
      </c>
      <c r="E265" s="315">
        <f>CAZUL!N262</f>
        <v>0</v>
      </c>
      <c r="F265" s="316">
        <f>INICIO!D$5</f>
        <v>0</v>
      </c>
      <c r="G265" s="317" t="e">
        <f>VLOOKUP(H265,FORNECEDOR!$A$1:$B$897,2,FALSE)</f>
        <v>#N/A</v>
      </c>
      <c r="H265" s="318">
        <f>CAZUL!E262</f>
        <v>0</v>
      </c>
      <c r="I265" s="319" t="e">
        <f>VLOOKUP(Z265,DESPESAS!A$1:D$2035,2,FALSE)</f>
        <v>#N/A</v>
      </c>
      <c r="J265" s="319" t="e">
        <f>VLOOKUP(Z265,DESPESAS!A$1:D$2035,3,FALSE)</f>
        <v>#N/A</v>
      </c>
      <c r="K265" s="320">
        <f>CAZUL!F262</f>
        <v>0</v>
      </c>
      <c r="L265" s="321">
        <f>CAZUL!G262</f>
        <v>0</v>
      </c>
      <c r="M265" s="320">
        <f>CAZUL!H262</f>
        <v>0</v>
      </c>
      <c r="N265" s="322" t="s">
        <v>1314</v>
      </c>
      <c r="O265" s="323"/>
      <c r="Z265" s="324">
        <f>CAZUL!C262</f>
        <v>0</v>
      </c>
    </row>
    <row r="266" spans="2:26" ht="13.95" customHeight="1">
      <c r="B266" s="312"/>
      <c r="C266" s="313" t="s">
        <v>1313</v>
      </c>
      <c r="D266" s="314">
        <f>CAZUL!D263</f>
        <v>0</v>
      </c>
      <c r="E266" s="315">
        <f>CAZUL!N263</f>
        <v>0</v>
      </c>
      <c r="F266" s="316">
        <f>INICIO!D$5</f>
        <v>0</v>
      </c>
      <c r="G266" s="317" t="e">
        <f>VLOOKUP(H266,FORNECEDOR!$A$1:$B$897,2,FALSE)</f>
        <v>#N/A</v>
      </c>
      <c r="H266" s="318">
        <f>CAZUL!E263</f>
        <v>0</v>
      </c>
      <c r="I266" s="319" t="e">
        <f>VLOOKUP(Z266,DESPESAS!A$1:D$2035,2,FALSE)</f>
        <v>#N/A</v>
      </c>
      <c r="J266" s="319" t="e">
        <f>VLOOKUP(Z266,DESPESAS!A$1:D$2035,3,FALSE)</f>
        <v>#N/A</v>
      </c>
      <c r="K266" s="320">
        <f>CAZUL!F263</f>
        <v>0</v>
      </c>
      <c r="L266" s="321">
        <f>CAZUL!G263</f>
        <v>0</v>
      </c>
      <c r="M266" s="320">
        <f>CAZUL!H263</f>
        <v>0</v>
      </c>
      <c r="N266" s="322" t="s">
        <v>1314</v>
      </c>
      <c r="O266" s="323"/>
      <c r="Z266" s="324">
        <f>CAZUL!C263</f>
        <v>0</v>
      </c>
    </row>
    <row r="267" spans="2:26" ht="13.95" customHeight="1">
      <c r="B267" s="312"/>
      <c r="C267" s="313" t="s">
        <v>1313</v>
      </c>
      <c r="D267" s="314">
        <f>CAZUL!D264</f>
        <v>0</v>
      </c>
      <c r="E267" s="315">
        <f>CAZUL!N264</f>
        <v>0</v>
      </c>
      <c r="F267" s="316">
        <f>INICIO!D$5</f>
        <v>0</v>
      </c>
      <c r="G267" s="317" t="e">
        <f>VLOOKUP(H267,FORNECEDOR!$A$1:$B$897,2,FALSE)</f>
        <v>#N/A</v>
      </c>
      <c r="H267" s="318">
        <f>CAZUL!E264</f>
        <v>0</v>
      </c>
      <c r="I267" s="319" t="e">
        <f>VLOOKUP(Z267,DESPESAS!A$1:D$2035,2,FALSE)</f>
        <v>#N/A</v>
      </c>
      <c r="J267" s="319" t="e">
        <f>VLOOKUP(Z267,DESPESAS!A$1:D$2035,3,FALSE)</f>
        <v>#N/A</v>
      </c>
      <c r="K267" s="320">
        <f>CAZUL!F264</f>
        <v>0</v>
      </c>
      <c r="L267" s="321">
        <f>CAZUL!G264</f>
        <v>0</v>
      </c>
      <c r="M267" s="320">
        <f>CAZUL!H264</f>
        <v>0</v>
      </c>
      <c r="N267" s="322" t="s">
        <v>1314</v>
      </c>
      <c r="O267" s="323"/>
      <c r="Z267" s="324">
        <f>CAZUL!C264</f>
        <v>0</v>
      </c>
    </row>
    <row r="268" spans="2:26" ht="13.95" customHeight="1">
      <c r="B268" s="312"/>
      <c r="C268" s="313" t="s">
        <v>1313</v>
      </c>
      <c r="D268" s="314">
        <f>CAZUL!D265</f>
        <v>0</v>
      </c>
      <c r="E268" s="315">
        <f>CAZUL!N265</f>
        <v>0</v>
      </c>
      <c r="F268" s="316">
        <f>INICIO!D$5</f>
        <v>0</v>
      </c>
      <c r="G268" s="317" t="e">
        <f>VLOOKUP(H268,FORNECEDOR!$A$1:$B$897,2,FALSE)</f>
        <v>#N/A</v>
      </c>
      <c r="H268" s="318">
        <f>CAZUL!E265</f>
        <v>0</v>
      </c>
      <c r="I268" s="319" t="e">
        <f>VLOOKUP(Z268,DESPESAS!A$1:D$2035,2,FALSE)</f>
        <v>#N/A</v>
      </c>
      <c r="J268" s="319" t="e">
        <f>VLOOKUP(Z268,DESPESAS!A$1:D$2035,3,FALSE)</f>
        <v>#N/A</v>
      </c>
      <c r="K268" s="320">
        <f>CAZUL!F265</f>
        <v>0</v>
      </c>
      <c r="L268" s="321">
        <f>CAZUL!G265</f>
        <v>0</v>
      </c>
      <c r="M268" s="320">
        <f>CAZUL!H265</f>
        <v>0</v>
      </c>
      <c r="N268" s="322" t="s">
        <v>1314</v>
      </c>
      <c r="O268" s="323"/>
      <c r="Z268" s="324">
        <f>CAZUL!C265</f>
        <v>0</v>
      </c>
    </row>
    <row r="269" spans="2:26" ht="13.95" customHeight="1">
      <c r="B269" s="312"/>
      <c r="C269" s="313" t="s">
        <v>1313</v>
      </c>
      <c r="D269" s="314">
        <f>CAZUL!D266</f>
        <v>0</v>
      </c>
      <c r="E269" s="315">
        <f>CAZUL!N266</f>
        <v>0</v>
      </c>
      <c r="F269" s="316">
        <f>INICIO!D$5</f>
        <v>0</v>
      </c>
      <c r="G269" s="317" t="e">
        <f>VLOOKUP(H269,FORNECEDOR!$A$1:$B$897,2,FALSE)</f>
        <v>#N/A</v>
      </c>
      <c r="H269" s="318">
        <f>CAZUL!E266</f>
        <v>0</v>
      </c>
      <c r="I269" s="319" t="e">
        <f>VLOOKUP(Z269,DESPESAS!A$1:D$2035,2,FALSE)</f>
        <v>#N/A</v>
      </c>
      <c r="J269" s="319" t="e">
        <f>VLOOKUP(Z269,DESPESAS!A$1:D$2035,3,FALSE)</f>
        <v>#N/A</v>
      </c>
      <c r="K269" s="320">
        <f>CAZUL!F266</f>
        <v>0</v>
      </c>
      <c r="L269" s="321">
        <f>CAZUL!G266</f>
        <v>0</v>
      </c>
      <c r="M269" s="320">
        <f>CAZUL!H266</f>
        <v>0</v>
      </c>
      <c r="N269" s="322" t="s">
        <v>1314</v>
      </c>
      <c r="O269" s="323"/>
      <c r="Z269" s="324">
        <f>CAZUL!C266</f>
        <v>0</v>
      </c>
    </row>
    <row r="270" spans="2:26" ht="13.95" customHeight="1">
      <c r="B270" s="312"/>
      <c r="C270" s="313" t="s">
        <v>1313</v>
      </c>
      <c r="D270" s="314">
        <f>CAZUL!D267</f>
        <v>0</v>
      </c>
      <c r="E270" s="315">
        <f>CAZUL!N267</f>
        <v>0</v>
      </c>
      <c r="F270" s="316">
        <f>INICIO!D$5</f>
        <v>0</v>
      </c>
      <c r="G270" s="317" t="e">
        <f>VLOOKUP(H270,FORNECEDOR!$A$1:$B$897,2,FALSE)</f>
        <v>#N/A</v>
      </c>
      <c r="H270" s="318">
        <f>CAZUL!E267</f>
        <v>0</v>
      </c>
      <c r="I270" s="319" t="e">
        <f>VLOOKUP(Z270,DESPESAS!A$1:D$2035,2,FALSE)</f>
        <v>#N/A</v>
      </c>
      <c r="J270" s="319" t="e">
        <f>VLOOKUP(Z270,DESPESAS!A$1:D$2035,3,FALSE)</f>
        <v>#N/A</v>
      </c>
      <c r="K270" s="320">
        <f>CAZUL!F267</f>
        <v>0</v>
      </c>
      <c r="L270" s="321">
        <f>CAZUL!G267</f>
        <v>0</v>
      </c>
      <c r="M270" s="320">
        <f>CAZUL!H267</f>
        <v>0</v>
      </c>
      <c r="N270" s="322" t="s">
        <v>1314</v>
      </c>
      <c r="O270" s="323"/>
      <c r="Z270" s="324">
        <f>CAZUL!C267</f>
        <v>0</v>
      </c>
    </row>
    <row r="271" spans="2:26" ht="13.95" customHeight="1">
      <c r="B271" s="312"/>
      <c r="C271" s="313" t="s">
        <v>1313</v>
      </c>
      <c r="D271" s="314">
        <f>CAZUL!D268</f>
        <v>0</v>
      </c>
      <c r="E271" s="315">
        <f>CAZUL!N268</f>
        <v>0</v>
      </c>
      <c r="F271" s="316">
        <f>INICIO!D$5</f>
        <v>0</v>
      </c>
      <c r="G271" s="317" t="e">
        <f>VLOOKUP(H271,FORNECEDOR!$A$1:$B$897,2,FALSE)</f>
        <v>#N/A</v>
      </c>
      <c r="H271" s="318">
        <f>CAZUL!E268</f>
        <v>0</v>
      </c>
      <c r="I271" s="319" t="e">
        <f>VLOOKUP(Z271,DESPESAS!A$1:D$2035,2,FALSE)</f>
        <v>#N/A</v>
      </c>
      <c r="J271" s="319" t="e">
        <f>VLOOKUP(Z271,DESPESAS!A$1:D$2035,3,FALSE)</f>
        <v>#N/A</v>
      </c>
      <c r="K271" s="320">
        <f>CAZUL!F268</f>
        <v>0</v>
      </c>
      <c r="L271" s="321">
        <f>CAZUL!G268</f>
        <v>0</v>
      </c>
      <c r="M271" s="320">
        <f>CAZUL!H268</f>
        <v>0</v>
      </c>
      <c r="N271" s="322" t="s">
        <v>1314</v>
      </c>
      <c r="O271" s="323"/>
      <c r="Z271" s="324">
        <f>CAZUL!C268</f>
        <v>0</v>
      </c>
    </row>
    <row r="272" spans="2:26" ht="13.95" customHeight="1">
      <c r="B272" s="312"/>
      <c r="C272" s="313" t="s">
        <v>1313</v>
      </c>
      <c r="D272" s="314">
        <f>CAZUL!D269</f>
        <v>0</v>
      </c>
      <c r="E272" s="315">
        <f>CAZUL!N269</f>
        <v>0</v>
      </c>
      <c r="F272" s="316">
        <f>INICIO!D$5</f>
        <v>0</v>
      </c>
      <c r="G272" s="317" t="e">
        <f>VLOOKUP(H272,FORNECEDOR!$A$1:$B$897,2,FALSE)</f>
        <v>#N/A</v>
      </c>
      <c r="H272" s="318">
        <f>CAZUL!E269</f>
        <v>0</v>
      </c>
      <c r="I272" s="319" t="e">
        <f>VLOOKUP(Z272,DESPESAS!A$1:D$2035,2,FALSE)</f>
        <v>#N/A</v>
      </c>
      <c r="J272" s="319" t="e">
        <f>VLOOKUP(Z272,DESPESAS!A$1:D$2035,3,FALSE)</f>
        <v>#N/A</v>
      </c>
      <c r="K272" s="320">
        <f>CAZUL!F269</f>
        <v>0</v>
      </c>
      <c r="L272" s="321">
        <f>CAZUL!G269</f>
        <v>0</v>
      </c>
      <c r="M272" s="320">
        <f>CAZUL!H269</f>
        <v>0</v>
      </c>
      <c r="N272" s="322" t="s">
        <v>1314</v>
      </c>
      <c r="O272" s="323"/>
      <c r="Z272" s="324">
        <f>CAZUL!C269</f>
        <v>0</v>
      </c>
    </row>
    <row r="273" spans="2:26" ht="13.95" customHeight="1">
      <c r="B273" s="312"/>
      <c r="C273" s="313" t="s">
        <v>1313</v>
      </c>
      <c r="D273" s="314">
        <f>CAZUL!D270</f>
        <v>0</v>
      </c>
      <c r="E273" s="315">
        <f>CAZUL!N270</f>
        <v>0</v>
      </c>
      <c r="F273" s="316">
        <f>INICIO!D$5</f>
        <v>0</v>
      </c>
      <c r="G273" s="317" t="e">
        <f>VLOOKUP(H273,FORNECEDOR!$A$1:$B$897,2,FALSE)</f>
        <v>#N/A</v>
      </c>
      <c r="H273" s="318">
        <f>CAZUL!E270</f>
        <v>0</v>
      </c>
      <c r="I273" s="319" t="e">
        <f>VLOOKUP(Z273,DESPESAS!A$1:D$2035,2,FALSE)</f>
        <v>#N/A</v>
      </c>
      <c r="J273" s="319" t="e">
        <f>VLOOKUP(Z273,DESPESAS!A$1:D$2035,3,FALSE)</f>
        <v>#N/A</v>
      </c>
      <c r="K273" s="320">
        <f>CAZUL!F270</f>
        <v>0</v>
      </c>
      <c r="L273" s="321">
        <f>CAZUL!G270</f>
        <v>0</v>
      </c>
      <c r="M273" s="320">
        <f>CAZUL!H270</f>
        <v>0</v>
      </c>
      <c r="N273" s="322" t="s">
        <v>1314</v>
      </c>
      <c r="O273" s="323"/>
      <c r="Z273" s="324">
        <f>CAZUL!C270</f>
        <v>0</v>
      </c>
    </row>
    <row r="274" spans="2:26" ht="13.95" customHeight="1">
      <c r="B274" s="312"/>
      <c r="C274" s="313" t="s">
        <v>1313</v>
      </c>
      <c r="D274" s="314">
        <f>CAZUL!D271</f>
        <v>0</v>
      </c>
      <c r="E274" s="315">
        <f>CAZUL!N271</f>
        <v>0</v>
      </c>
      <c r="F274" s="316">
        <f>INICIO!D$5</f>
        <v>0</v>
      </c>
      <c r="G274" s="317" t="e">
        <f>VLOOKUP(H274,FORNECEDOR!$A$1:$B$897,2,FALSE)</f>
        <v>#N/A</v>
      </c>
      <c r="H274" s="318">
        <f>CAZUL!E271</f>
        <v>0</v>
      </c>
      <c r="I274" s="319" t="e">
        <f>VLOOKUP(Z274,DESPESAS!A$1:D$2035,2,FALSE)</f>
        <v>#N/A</v>
      </c>
      <c r="J274" s="319" t="e">
        <f>VLOOKUP(Z274,DESPESAS!A$1:D$2035,3,FALSE)</f>
        <v>#N/A</v>
      </c>
      <c r="K274" s="320">
        <f>CAZUL!F271</f>
        <v>0</v>
      </c>
      <c r="L274" s="321">
        <f>CAZUL!G271</f>
        <v>0</v>
      </c>
      <c r="M274" s="320">
        <f>CAZUL!H271</f>
        <v>0</v>
      </c>
      <c r="N274" s="322" t="s">
        <v>1314</v>
      </c>
      <c r="O274" s="323"/>
      <c r="Z274" s="324">
        <f>CAZUL!C271</f>
        <v>0</v>
      </c>
    </row>
    <row r="275" spans="2:26" ht="13.95" customHeight="1">
      <c r="B275" s="312"/>
      <c r="C275" s="313" t="s">
        <v>1313</v>
      </c>
      <c r="D275" s="314">
        <f>CAZUL!D272</f>
        <v>0</v>
      </c>
      <c r="E275" s="315">
        <f>CAZUL!N272</f>
        <v>0</v>
      </c>
      <c r="F275" s="316">
        <f>INICIO!D$5</f>
        <v>0</v>
      </c>
      <c r="G275" s="317" t="e">
        <f>VLOOKUP(H275,FORNECEDOR!$A$1:$B$897,2,FALSE)</f>
        <v>#N/A</v>
      </c>
      <c r="H275" s="318">
        <f>CAZUL!E272</f>
        <v>0</v>
      </c>
      <c r="I275" s="319" t="e">
        <f>VLOOKUP(Z275,DESPESAS!A$1:D$2035,2,FALSE)</f>
        <v>#N/A</v>
      </c>
      <c r="J275" s="319" t="e">
        <f>VLOOKUP(Z275,DESPESAS!A$1:D$2035,3,FALSE)</f>
        <v>#N/A</v>
      </c>
      <c r="K275" s="320">
        <f>CAZUL!F272</f>
        <v>0</v>
      </c>
      <c r="L275" s="321">
        <f>CAZUL!G272</f>
        <v>0</v>
      </c>
      <c r="M275" s="320">
        <f>CAZUL!H272</f>
        <v>0</v>
      </c>
      <c r="N275" s="322" t="s">
        <v>1314</v>
      </c>
      <c r="O275" s="323"/>
      <c r="Z275" s="324">
        <f>CAZUL!C272</f>
        <v>0</v>
      </c>
    </row>
    <row r="276" spans="2:26" ht="13.95" customHeight="1">
      <c r="B276" s="312"/>
      <c r="C276" s="313" t="s">
        <v>1313</v>
      </c>
      <c r="D276" s="314">
        <f>CAZUL!D273</f>
        <v>0</v>
      </c>
      <c r="E276" s="315">
        <f>CAZUL!N273</f>
        <v>0</v>
      </c>
      <c r="F276" s="316">
        <f>INICIO!D$5</f>
        <v>0</v>
      </c>
      <c r="G276" s="317" t="e">
        <f>VLOOKUP(H276,FORNECEDOR!$A$1:$B$897,2,FALSE)</f>
        <v>#N/A</v>
      </c>
      <c r="H276" s="318">
        <f>CAZUL!E273</f>
        <v>0</v>
      </c>
      <c r="I276" s="319" t="e">
        <f>VLOOKUP(Z276,DESPESAS!A$1:D$2035,2,FALSE)</f>
        <v>#N/A</v>
      </c>
      <c r="J276" s="319" t="e">
        <f>VLOOKUP(Z276,DESPESAS!A$1:D$2035,3,FALSE)</f>
        <v>#N/A</v>
      </c>
      <c r="K276" s="320">
        <f>CAZUL!F273</f>
        <v>0</v>
      </c>
      <c r="L276" s="321">
        <f>CAZUL!G273</f>
        <v>0</v>
      </c>
      <c r="M276" s="320">
        <f>CAZUL!H273</f>
        <v>0</v>
      </c>
      <c r="N276" s="322" t="s">
        <v>1314</v>
      </c>
      <c r="O276" s="323"/>
      <c r="Z276" s="324">
        <f>CAZUL!C273</f>
        <v>0</v>
      </c>
    </row>
    <row r="277" spans="2:26" ht="13.95" customHeight="1">
      <c r="B277" s="312"/>
      <c r="C277" s="313" t="s">
        <v>1313</v>
      </c>
      <c r="D277" s="314">
        <f>CAZUL!D274</f>
        <v>0</v>
      </c>
      <c r="E277" s="315">
        <f>CAZUL!N274</f>
        <v>0</v>
      </c>
      <c r="F277" s="316">
        <f>INICIO!D$5</f>
        <v>0</v>
      </c>
      <c r="G277" s="317" t="e">
        <f>VLOOKUP(H277,FORNECEDOR!$A$1:$B$897,2,FALSE)</f>
        <v>#N/A</v>
      </c>
      <c r="H277" s="318">
        <f>CAZUL!E274</f>
        <v>0</v>
      </c>
      <c r="I277" s="319" t="e">
        <f>VLOOKUP(Z277,DESPESAS!A$1:D$2035,2,FALSE)</f>
        <v>#N/A</v>
      </c>
      <c r="J277" s="319" t="e">
        <f>VLOOKUP(Z277,DESPESAS!A$1:D$2035,3,FALSE)</f>
        <v>#N/A</v>
      </c>
      <c r="K277" s="320">
        <f>CAZUL!F274</f>
        <v>0</v>
      </c>
      <c r="L277" s="321">
        <f>CAZUL!G274</f>
        <v>0</v>
      </c>
      <c r="M277" s="320">
        <f>CAZUL!H274</f>
        <v>0</v>
      </c>
      <c r="N277" s="322" t="s">
        <v>1314</v>
      </c>
      <c r="O277" s="323"/>
      <c r="Z277" s="324">
        <f>CAZUL!C274</f>
        <v>0</v>
      </c>
    </row>
    <row r="278" spans="2:26" ht="13.95" customHeight="1">
      <c r="B278" s="312"/>
      <c r="C278" s="313" t="s">
        <v>1313</v>
      </c>
      <c r="D278" s="314">
        <f>CAZUL!D275</f>
        <v>0</v>
      </c>
      <c r="E278" s="315">
        <f>CAZUL!N275</f>
        <v>0</v>
      </c>
      <c r="F278" s="316">
        <f>INICIO!D$5</f>
        <v>0</v>
      </c>
      <c r="G278" s="317" t="e">
        <f>VLOOKUP(H278,FORNECEDOR!$A$1:$B$897,2,FALSE)</f>
        <v>#N/A</v>
      </c>
      <c r="H278" s="318">
        <f>CAZUL!E275</f>
        <v>0</v>
      </c>
      <c r="I278" s="319" t="e">
        <f>VLOOKUP(Z278,DESPESAS!A$1:D$2035,2,FALSE)</f>
        <v>#N/A</v>
      </c>
      <c r="J278" s="319" t="e">
        <f>VLOOKUP(Z278,DESPESAS!A$1:D$2035,3,FALSE)</f>
        <v>#N/A</v>
      </c>
      <c r="K278" s="320">
        <f>CAZUL!F275</f>
        <v>0</v>
      </c>
      <c r="L278" s="321">
        <f>CAZUL!G275</f>
        <v>0</v>
      </c>
      <c r="M278" s="320">
        <f>CAZUL!H275</f>
        <v>0</v>
      </c>
      <c r="N278" s="322" t="s">
        <v>1314</v>
      </c>
      <c r="O278" s="323"/>
      <c r="Z278" s="324">
        <f>CAZUL!C275</f>
        <v>0</v>
      </c>
    </row>
    <row r="279" spans="2:26" ht="13.95" customHeight="1">
      <c r="B279" s="312"/>
      <c r="C279" s="313" t="s">
        <v>1313</v>
      </c>
      <c r="D279" s="314">
        <f>CAZUL!D276</f>
        <v>0</v>
      </c>
      <c r="E279" s="315">
        <f>CAZUL!N276</f>
        <v>0</v>
      </c>
      <c r="F279" s="316">
        <f>INICIO!D$5</f>
        <v>0</v>
      </c>
      <c r="G279" s="317" t="e">
        <f>VLOOKUP(H279,FORNECEDOR!$A$1:$B$897,2,FALSE)</f>
        <v>#N/A</v>
      </c>
      <c r="H279" s="318">
        <f>CAZUL!E276</f>
        <v>0</v>
      </c>
      <c r="I279" s="319" t="e">
        <f>VLOOKUP(Z279,DESPESAS!A$1:D$2035,2,FALSE)</f>
        <v>#N/A</v>
      </c>
      <c r="J279" s="319" t="e">
        <f>VLOOKUP(Z279,DESPESAS!A$1:D$2035,3,FALSE)</f>
        <v>#N/A</v>
      </c>
      <c r="K279" s="320">
        <f>CAZUL!F276</f>
        <v>0</v>
      </c>
      <c r="L279" s="321">
        <f>CAZUL!G276</f>
        <v>0</v>
      </c>
      <c r="M279" s="320">
        <f>CAZUL!H276</f>
        <v>0</v>
      </c>
      <c r="N279" s="322" t="s">
        <v>1314</v>
      </c>
      <c r="O279" s="323"/>
      <c r="Z279" s="324">
        <f>CAZUL!C276</f>
        <v>0</v>
      </c>
    </row>
    <row r="280" spans="2:26" ht="13.95" customHeight="1">
      <c r="B280" s="312"/>
      <c r="C280" s="313" t="s">
        <v>1313</v>
      </c>
      <c r="D280" s="314">
        <f>CAZUL!D277</f>
        <v>0</v>
      </c>
      <c r="E280" s="315">
        <f>CAZUL!N277</f>
        <v>0</v>
      </c>
      <c r="F280" s="316">
        <f>INICIO!D$5</f>
        <v>0</v>
      </c>
      <c r="G280" s="317" t="e">
        <f>VLOOKUP(H280,FORNECEDOR!$A$1:$B$897,2,FALSE)</f>
        <v>#N/A</v>
      </c>
      <c r="H280" s="318">
        <f>CAZUL!E277</f>
        <v>0</v>
      </c>
      <c r="I280" s="319" t="e">
        <f>VLOOKUP(Z280,DESPESAS!A$1:D$2035,2,FALSE)</f>
        <v>#N/A</v>
      </c>
      <c r="J280" s="319" t="e">
        <f>VLOOKUP(Z280,DESPESAS!A$1:D$2035,3,FALSE)</f>
        <v>#N/A</v>
      </c>
      <c r="K280" s="320">
        <f>CAZUL!F277</f>
        <v>0</v>
      </c>
      <c r="L280" s="321">
        <f>CAZUL!G277</f>
        <v>0</v>
      </c>
      <c r="M280" s="320">
        <f>CAZUL!H277</f>
        <v>0</v>
      </c>
      <c r="N280" s="322" t="s">
        <v>1314</v>
      </c>
      <c r="O280" s="323"/>
      <c r="Z280" s="324">
        <f>CAZUL!C277</f>
        <v>0</v>
      </c>
    </row>
    <row r="281" spans="2:26" ht="13.95" customHeight="1">
      <c r="B281" s="312"/>
      <c r="C281" s="313" t="s">
        <v>1313</v>
      </c>
      <c r="D281" s="314">
        <f>CAZUL!D278</f>
        <v>0</v>
      </c>
      <c r="E281" s="315">
        <f>CAZUL!N278</f>
        <v>0</v>
      </c>
      <c r="F281" s="316">
        <f>INICIO!D$5</f>
        <v>0</v>
      </c>
      <c r="G281" s="317" t="e">
        <f>VLOOKUP(H281,FORNECEDOR!$A$1:$B$897,2,FALSE)</f>
        <v>#N/A</v>
      </c>
      <c r="H281" s="318">
        <f>CAZUL!E278</f>
        <v>0</v>
      </c>
      <c r="I281" s="319" t="e">
        <f>VLOOKUP(Z281,DESPESAS!A$1:D$2035,2,FALSE)</f>
        <v>#N/A</v>
      </c>
      <c r="J281" s="319" t="e">
        <f>VLOOKUP(Z281,DESPESAS!A$1:D$2035,3,FALSE)</f>
        <v>#N/A</v>
      </c>
      <c r="K281" s="320">
        <f>CAZUL!F278</f>
        <v>0</v>
      </c>
      <c r="L281" s="321">
        <f>CAZUL!G278</f>
        <v>0</v>
      </c>
      <c r="M281" s="320">
        <f>CAZUL!H278</f>
        <v>0</v>
      </c>
      <c r="N281" s="322" t="s">
        <v>1314</v>
      </c>
      <c r="O281" s="323"/>
      <c r="Z281" s="324">
        <f>CAZUL!C278</f>
        <v>0</v>
      </c>
    </row>
    <row r="282" spans="2:26" ht="13.95" customHeight="1">
      <c r="B282" s="312"/>
      <c r="C282" s="313" t="s">
        <v>1313</v>
      </c>
      <c r="D282" s="314">
        <f>CAZUL!D279</f>
        <v>0</v>
      </c>
      <c r="E282" s="315">
        <f>CAZUL!N279</f>
        <v>0</v>
      </c>
      <c r="F282" s="316">
        <f>INICIO!D$5</f>
        <v>0</v>
      </c>
      <c r="G282" s="317" t="e">
        <f>VLOOKUP(H282,FORNECEDOR!$A$1:$B$897,2,FALSE)</f>
        <v>#N/A</v>
      </c>
      <c r="H282" s="318">
        <f>CAZUL!E279</f>
        <v>0</v>
      </c>
      <c r="I282" s="319" t="e">
        <f>VLOOKUP(Z282,DESPESAS!A$1:D$2035,2,FALSE)</f>
        <v>#N/A</v>
      </c>
      <c r="J282" s="319" t="e">
        <f>VLOOKUP(Z282,DESPESAS!A$1:D$2035,3,FALSE)</f>
        <v>#N/A</v>
      </c>
      <c r="K282" s="320">
        <f>CAZUL!F279</f>
        <v>0</v>
      </c>
      <c r="L282" s="321">
        <f>CAZUL!G279</f>
        <v>0</v>
      </c>
      <c r="M282" s="320">
        <f>CAZUL!H279</f>
        <v>0</v>
      </c>
      <c r="N282" s="322" t="s">
        <v>1314</v>
      </c>
      <c r="O282" s="323"/>
      <c r="Z282" s="324">
        <f>CAZUL!C279</f>
        <v>0</v>
      </c>
    </row>
    <row r="283" spans="2:26" ht="13.95" customHeight="1">
      <c r="B283" s="312"/>
      <c r="C283" s="313" t="s">
        <v>1313</v>
      </c>
      <c r="D283" s="314">
        <f>CAZUL!D280</f>
        <v>0</v>
      </c>
      <c r="E283" s="315">
        <f>CAZUL!N280</f>
        <v>0</v>
      </c>
      <c r="F283" s="316">
        <f>INICIO!D$5</f>
        <v>0</v>
      </c>
      <c r="G283" s="317" t="e">
        <f>VLOOKUP(H283,FORNECEDOR!$A$1:$B$897,2,FALSE)</f>
        <v>#N/A</v>
      </c>
      <c r="H283" s="318">
        <f>CAZUL!E280</f>
        <v>0</v>
      </c>
      <c r="I283" s="319" t="e">
        <f>VLOOKUP(Z283,DESPESAS!A$1:D$2035,2,FALSE)</f>
        <v>#N/A</v>
      </c>
      <c r="J283" s="319" t="e">
        <f>VLOOKUP(Z283,DESPESAS!A$1:D$2035,3,FALSE)</f>
        <v>#N/A</v>
      </c>
      <c r="K283" s="320">
        <f>CAZUL!F280</f>
        <v>0</v>
      </c>
      <c r="L283" s="321">
        <f>CAZUL!G280</f>
        <v>0</v>
      </c>
      <c r="M283" s="320">
        <f>CAZUL!H280</f>
        <v>0</v>
      </c>
      <c r="N283" s="322" t="s">
        <v>1314</v>
      </c>
      <c r="O283" s="323"/>
      <c r="Z283" s="324">
        <f>CAZUL!C280</f>
        <v>0</v>
      </c>
    </row>
    <row r="284" spans="2:26" ht="13.95" customHeight="1">
      <c r="B284" s="312"/>
      <c r="C284" s="313" t="s">
        <v>1313</v>
      </c>
      <c r="D284" s="314">
        <f>CAZUL!D281</f>
        <v>0</v>
      </c>
      <c r="E284" s="315">
        <f>CAZUL!N281</f>
        <v>0</v>
      </c>
      <c r="F284" s="316">
        <f>INICIO!D$5</f>
        <v>0</v>
      </c>
      <c r="G284" s="317" t="e">
        <f>VLOOKUP(H284,FORNECEDOR!$A$1:$B$897,2,FALSE)</f>
        <v>#N/A</v>
      </c>
      <c r="H284" s="318">
        <f>CAZUL!E281</f>
        <v>0</v>
      </c>
      <c r="I284" s="319" t="e">
        <f>VLOOKUP(Z284,DESPESAS!A$1:D$2035,2,FALSE)</f>
        <v>#N/A</v>
      </c>
      <c r="J284" s="319" t="e">
        <f>VLOOKUP(Z284,DESPESAS!A$1:D$2035,3,FALSE)</f>
        <v>#N/A</v>
      </c>
      <c r="K284" s="320">
        <f>CAZUL!F281</f>
        <v>0</v>
      </c>
      <c r="L284" s="321">
        <f>CAZUL!G281</f>
        <v>0</v>
      </c>
      <c r="M284" s="320">
        <f>CAZUL!H281</f>
        <v>0</v>
      </c>
      <c r="N284" s="322" t="s">
        <v>1314</v>
      </c>
      <c r="O284" s="323"/>
      <c r="Z284" s="324">
        <f>CAZUL!C281</f>
        <v>0</v>
      </c>
    </row>
    <row r="285" spans="2:26" ht="13.95" customHeight="1">
      <c r="B285" s="312"/>
      <c r="C285" s="313" t="s">
        <v>1313</v>
      </c>
      <c r="D285" s="314">
        <f>CAZUL!D282</f>
        <v>0</v>
      </c>
      <c r="E285" s="315">
        <f>CAZUL!N282</f>
        <v>0</v>
      </c>
      <c r="F285" s="316">
        <f>INICIO!D$5</f>
        <v>0</v>
      </c>
      <c r="G285" s="317" t="e">
        <f>VLOOKUP(H285,FORNECEDOR!$A$1:$B$897,2,FALSE)</f>
        <v>#N/A</v>
      </c>
      <c r="H285" s="318">
        <f>CAZUL!E282</f>
        <v>0</v>
      </c>
      <c r="I285" s="319" t="e">
        <f>VLOOKUP(Z285,DESPESAS!A$1:D$2035,2,FALSE)</f>
        <v>#N/A</v>
      </c>
      <c r="J285" s="319" t="e">
        <f>VLOOKUP(Z285,DESPESAS!A$1:D$2035,3,FALSE)</f>
        <v>#N/A</v>
      </c>
      <c r="K285" s="320">
        <f>CAZUL!F282</f>
        <v>0</v>
      </c>
      <c r="L285" s="321">
        <f>CAZUL!G282</f>
        <v>0</v>
      </c>
      <c r="M285" s="320">
        <f>CAZUL!H282</f>
        <v>0</v>
      </c>
      <c r="N285" s="322" t="s">
        <v>1314</v>
      </c>
      <c r="O285" s="323"/>
      <c r="Z285" s="324">
        <f>CAZUL!C282</f>
        <v>0</v>
      </c>
    </row>
    <row r="286" spans="2:26" ht="13.95" customHeight="1">
      <c r="B286" s="312"/>
      <c r="C286" s="313" t="s">
        <v>1313</v>
      </c>
      <c r="D286" s="314">
        <f>CAZUL!D283</f>
        <v>0</v>
      </c>
      <c r="E286" s="315">
        <f>CAZUL!N283</f>
        <v>0</v>
      </c>
      <c r="F286" s="316">
        <f>INICIO!D$5</f>
        <v>0</v>
      </c>
      <c r="G286" s="317" t="e">
        <f>VLOOKUP(H286,FORNECEDOR!$A$1:$B$897,2,FALSE)</f>
        <v>#N/A</v>
      </c>
      <c r="H286" s="318">
        <f>CAZUL!E283</f>
        <v>0</v>
      </c>
      <c r="I286" s="319" t="e">
        <f>VLOOKUP(Z286,DESPESAS!A$1:D$2035,2,FALSE)</f>
        <v>#N/A</v>
      </c>
      <c r="J286" s="319" t="e">
        <f>VLOOKUP(Z286,DESPESAS!A$1:D$2035,3,FALSE)</f>
        <v>#N/A</v>
      </c>
      <c r="K286" s="320">
        <f>CAZUL!F283</f>
        <v>0</v>
      </c>
      <c r="L286" s="321">
        <f>CAZUL!G283</f>
        <v>0</v>
      </c>
      <c r="M286" s="320">
        <f>CAZUL!H283</f>
        <v>0</v>
      </c>
      <c r="N286" s="322" t="s">
        <v>1314</v>
      </c>
      <c r="O286" s="323"/>
      <c r="Z286" s="324">
        <f>CAZUL!C283</f>
        <v>0</v>
      </c>
    </row>
    <row r="287" spans="2:26" ht="13.95" customHeight="1">
      <c r="B287" s="312"/>
      <c r="C287" s="313" t="s">
        <v>1313</v>
      </c>
      <c r="D287" s="314">
        <f>CAZUL!D284</f>
        <v>0</v>
      </c>
      <c r="E287" s="315">
        <f>CAZUL!N284</f>
        <v>0</v>
      </c>
      <c r="F287" s="316">
        <f>INICIO!D$5</f>
        <v>0</v>
      </c>
      <c r="G287" s="317" t="e">
        <f>VLOOKUP(H287,FORNECEDOR!$A$1:$B$897,2,FALSE)</f>
        <v>#N/A</v>
      </c>
      <c r="H287" s="318">
        <f>CAZUL!E284</f>
        <v>0</v>
      </c>
      <c r="I287" s="319" t="e">
        <f>VLOOKUP(Z287,DESPESAS!A$1:D$2035,2,FALSE)</f>
        <v>#N/A</v>
      </c>
      <c r="J287" s="319" t="e">
        <f>VLOOKUP(Z287,DESPESAS!A$1:D$2035,3,FALSE)</f>
        <v>#N/A</v>
      </c>
      <c r="K287" s="320">
        <f>CAZUL!F284</f>
        <v>0</v>
      </c>
      <c r="L287" s="321">
        <f>CAZUL!G284</f>
        <v>0</v>
      </c>
      <c r="M287" s="320">
        <f>CAZUL!H284</f>
        <v>0</v>
      </c>
      <c r="N287" s="322" t="s">
        <v>1314</v>
      </c>
      <c r="O287" s="323"/>
      <c r="Z287" s="324">
        <f>CAZUL!C284</f>
        <v>0</v>
      </c>
    </row>
    <row r="288" spans="2:26" ht="13.95" customHeight="1">
      <c r="B288" s="312"/>
      <c r="C288" s="313" t="s">
        <v>1313</v>
      </c>
      <c r="D288" s="314">
        <f>CAZUL!D285</f>
        <v>0</v>
      </c>
      <c r="E288" s="315">
        <f>CAZUL!N285</f>
        <v>0</v>
      </c>
      <c r="F288" s="316">
        <f>INICIO!D$5</f>
        <v>0</v>
      </c>
      <c r="G288" s="317" t="e">
        <f>VLOOKUP(H288,FORNECEDOR!$A$1:$B$897,2,FALSE)</f>
        <v>#N/A</v>
      </c>
      <c r="H288" s="318">
        <f>CAZUL!E285</f>
        <v>0</v>
      </c>
      <c r="I288" s="319" t="e">
        <f>VLOOKUP(Z288,DESPESAS!A$1:D$2035,2,FALSE)</f>
        <v>#N/A</v>
      </c>
      <c r="J288" s="319" t="e">
        <f>VLOOKUP(Z288,DESPESAS!A$1:D$2035,3,FALSE)</f>
        <v>#N/A</v>
      </c>
      <c r="K288" s="320">
        <f>CAZUL!F285</f>
        <v>0</v>
      </c>
      <c r="L288" s="321">
        <f>CAZUL!G285</f>
        <v>0</v>
      </c>
      <c r="M288" s="320">
        <f>CAZUL!H285</f>
        <v>0</v>
      </c>
      <c r="N288" s="322" t="s">
        <v>1314</v>
      </c>
      <c r="O288" s="323"/>
      <c r="Z288" s="324">
        <f>CAZUL!C285</f>
        <v>0</v>
      </c>
    </row>
    <row r="289" spans="2:26" ht="13.95" customHeight="1">
      <c r="B289" s="312"/>
      <c r="C289" s="313" t="s">
        <v>1313</v>
      </c>
      <c r="D289" s="314">
        <f>CAZUL!D286</f>
        <v>0</v>
      </c>
      <c r="E289" s="315">
        <f>CAZUL!N286</f>
        <v>0</v>
      </c>
      <c r="F289" s="316">
        <f>INICIO!D$5</f>
        <v>0</v>
      </c>
      <c r="G289" s="317" t="e">
        <f>VLOOKUP(H289,FORNECEDOR!$A$1:$B$897,2,FALSE)</f>
        <v>#N/A</v>
      </c>
      <c r="H289" s="318">
        <f>CAZUL!E286</f>
        <v>0</v>
      </c>
      <c r="I289" s="319" t="e">
        <f>VLOOKUP(Z289,DESPESAS!A$1:D$2035,2,FALSE)</f>
        <v>#N/A</v>
      </c>
      <c r="J289" s="319" t="e">
        <f>VLOOKUP(Z289,DESPESAS!A$1:D$2035,3,FALSE)</f>
        <v>#N/A</v>
      </c>
      <c r="K289" s="320">
        <f>CAZUL!F286</f>
        <v>0</v>
      </c>
      <c r="L289" s="321">
        <f>CAZUL!G286</f>
        <v>0</v>
      </c>
      <c r="M289" s="320">
        <f>CAZUL!H286</f>
        <v>0</v>
      </c>
      <c r="N289" s="322" t="s">
        <v>1314</v>
      </c>
      <c r="O289" s="323"/>
      <c r="Z289" s="324">
        <f>CAZUL!C286</f>
        <v>0</v>
      </c>
    </row>
    <row r="290" spans="2:26" ht="13.95" customHeight="1">
      <c r="B290" s="312"/>
      <c r="C290" s="313" t="s">
        <v>1313</v>
      </c>
      <c r="D290" s="314">
        <f>CAZUL!D287</f>
        <v>0</v>
      </c>
      <c r="E290" s="315">
        <f>CAZUL!N287</f>
        <v>0</v>
      </c>
      <c r="F290" s="316">
        <f>INICIO!D$5</f>
        <v>0</v>
      </c>
      <c r="G290" s="317" t="e">
        <f>VLOOKUP(H290,FORNECEDOR!$A$1:$B$897,2,FALSE)</f>
        <v>#N/A</v>
      </c>
      <c r="H290" s="318">
        <f>CAZUL!E287</f>
        <v>0</v>
      </c>
      <c r="I290" s="319" t="e">
        <f>VLOOKUP(Z290,DESPESAS!A$1:D$2035,2,FALSE)</f>
        <v>#N/A</v>
      </c>
      <c r="J290" s="319" t="e">
        <f>VLOOKUP(Z290,DESPESAS!A$1:D$2035,3,FALSE)</f>
        <v>#N/A</v>
      </c>
      <c r="K290" s="320">
        <f>CAZUL!F287</f>
        <v>0</v>
      </c>
      <c r="L290" s="321">
        <f>CAZUL!G287</f>
        <v>0</v>
      </c>
      <c r="M290" s="320">
        <f>CAZUL!H287</f>
        <v>0</v>
      </c>
      <c r="N290" s="322" t="s">
        <v>1314</v>
      </c>
      <c r="O290" s="323"/>
      <c r="Z290" s="324">
        <f>CAZUL!C287</f>
        <v>0</v>
      </c>
    </row>
    <row r="291" spans="2:26" ht="13.95" customHeight="1">
      <c r="B291" s="312"/>
      <c r="C291" s="313" t="s">
        <v>1313</v>
      </c>
      <c r="D291" s="314">
        <f>CAZUL!D288</f>
        <v>0</v>
      </c>
      <c r="E291" s="315">
        <f>CAZUL!N288</f>
        <v>0</v>
      </c>
      <c r="F291" s="316">
        <f>INICIO!D$5</f>
        <v>0</v>
      </c>
      <c r="G291" s="317" t="e">
        <f>VLOOKUP(H291,FORNECEDOR!$A$1:$B$897,2,FALSE)</f>
        <v>#N/A</v>
      </c>
      <c r="H291" s="318">
        <f>CAZUL!E288</f>
        <v>0</v>
      </c>
      <c r="I291" s="319" t="e">
        <f>VLOOKUP(Z291,DESPESAS!A$1:D$2035,2,FALSE)</f>
        <v>#N/A</v>
      </c>
      <c r="J291" s="319" t="e">
        <f>VLOOKUP(Z291,DESPESAS!A$1:D$2035,3,FALSE)</f>
        <v>#N/A</v>
      </c>
      <c r="K291" s="320">
        <f>CAZUL!F288</f>
        <v>0</v>
      </c>
      <c r="L291" s="321">
        <f>CAZUL!G288</f>
        <v>0</v>
      </c>
      <c r="M291" s="320">
        <f>CAZUL!H288</f>
        <v>0</v>
      </c>
      <c r="N291" s="322" t="s">
        <v>1314</v>
      </c>
      <c r="O291" s="323"/>
      <c r="Z291" s="324">
        <f>CAZUL!C288</f>
        <v>0</v>
      </c>
    </row>
    <row r="292" spans="2:26" ht="13.95" customHeight="1">
      <c r="B292" s="312"/>
      <c r="C292" s="313" t="s">
        <v>1313</v>
      </c>
      <c r="D292" s="314">
        <f>CAZUL!D289</f>
        <v>0</v>
      </c>
      <c r="E292" s="315">
        <f>CAZUL!N289</f>
        <v>0</v>
      </c>
      <c r="F292" s="316">
        <f>INICIO!D$5</f>
        <v>0</v>
      </c>
      <c r="G292" s="317" t="e">
        <f>VLOOKUP(H292,FORNECEDOR!$A$1:$B$897,2,FALSE)</f>
        <v>#N/A</v>
      </c>
      <c r="H292" s="318">
        <f>CAZUL!E289</f>
        <v>0</v>
      </c>
      <c r="I292" s="319" t="e">
        <f>VLOOKUP(Z292,DESPESAS!A$1:D$2035,2,FALSE)</f>
        <v>#N/A</v>
      </c>
      <c r="J292" s="319" t="e">
        <f>VLOOKUP(Z292,DESPESAS!A$1:D$2035,3,FALSE)</f>
        <v>#N/A</v>
      </c>
      <c r="K292" s="320">
        <f>CAZUL!F289</f>
        <v>0</v>
      </c>
      <c r="L292" s="321">
        <f>CAZUL!G289</f>
        <v>0</v>
      </c>
      <c r="M292" s="320">
        <f>CAZUL!H289</f>
        <v>0</v>
      </c>
      <c r="N292" s="322" t="s">
        <v>1314</v>
      </c>
      <c r="O292" s="323"/>
      <c r="Z292" s="324">
        <f>CAZUL!C289</f>
        <v>0</v>
      </c>
    </row>
    <row r="293" spans="2:26" ht="13.95" customHeight="1">
      <c r="B293" s="312"/>
      <c r="C293" s="313" t="s">
        <v>1313</v>
      </c>
      <c r="D293" s="314">
        <f>CAZUL!D290</f>
        <v>0</v>
      </c>
      <c r="E293" s="315">
        <f>CAZUL!N290</f>
        <v>0</v>
      </c>
      <c r="F293" s="316">
        <f>INICIO!D$5</f>
        <v>0</v>
      </c>
      <c r="G293" s="317" t="e">
        <f>VLOOKUP(H293,FORNECEDOR!$A$1:$B$897,2,FALSE)</f>
        <v>#N/A</v>
      </c>
      <c r="H293" s="318">
        <f>CAZUL!E290</f>
        <v>0</v>
      </c>
      <c r="I293" s="319" t="e">
        <f>VLOOKUP(Z293,DESPESAS!A$1:D$2035,2,FALSE)</f>
        <v>#N/A</v>
      </c>
      <c r="J293" s="319" t="e">
        <f>VLOOKUP(Z293,DESPESAS!A$1:D$2035,3,FALSE)</f>
        <v>#N/A</v>
      </c>
      <c r="K293" s="320">
        <f>CAZUL!F290</f>
        <v>0</v>
      </c>
      <c r="L293" s="321">
        <f>CAZUL!G290</f>
        <v>0</v>
      </c>
      <c r="M293" s="320">
        <f>CAZUL!H290</f>
        <v>0</v>
      </c>
      <c r="N293" s="322" t="s">
        <v>1314</v>
      </c>
      <c r="O293" s="323"/>
      <c r="Z293" s="324">
        <f>CAZUL!C290</f>
        <v>0</v>
      </c>
    </row>
    <row r="294" spans="2:26" ht="13.95" customHeight="1">
      <c r="B294" s="312"/>
      <c r="C294" s="313" t="s">
        <v>1313</v>
      </c>
      <c r="D294" s="314">
        <f>CAZUL!D291</f>
        <v>0</v>
      </c>
      <c r="E294" s="315">
        <f>CAZUL!N291</f>
        <v>0</v>
      </c>
      <c r="F294" s="316">
        <f>INICIO!D$5</f>
        <v>0</v>
      </c>
      <c r="G294" s="317" t="e">
        <f>VLOOKUP(H294,FORNECEDOR!$A$1:$B$897,2,FALSE)</f>
        <v>#N/A</v>
      </c>
      <c r="H294" s="318">
        <f>CAZUL!E291</f>
        <v>0</v>
      </c>
      <c r="I294" s="319" t="e">
        <f>VLOOKUP(Z294,DESPESAS!A$1:D$2035,2,FALSE)</f>
        <v>#N/A</v>
      </c>
      <c r="J294" s="319" t="e">
        <f>VLOOKUP(Z294,DESPESAS!A$1:D$2035,3,FALSE)</f>
        <v>#N/A</v>
      </c>
      <c r="K294" s="320">
        <f>CAZUL!F291</f>
        <v>0</v>
      </c>
      <c r="L294" s="321">
        <f>CAZUL!G291</f>
        <v>0</v>
      </c>
      <c r="M294" s="320">
        <f>CAZUL!H291</f>
        <v>0</v>
      </c>
      <c r="N294" s="322" t="s">
        <v>1314</v>
      </c>
      <c r="O294" s="323"/>
      <c r="Z294" s="324">
        <f>CAZUL!C291</f>
        <v>0</v>
      </c>
    </row>
    <row r="295" spans="2:26" ht="13.95" customHeight="1">
      <c r="B295" s="312"/>
      <c r="C295" s="313" t="s">
        <v>1313</v>
      </c>
      <c r="D295" s="314">
        <f>CAZUL!D292</f>
        <v>0</v>
      </c>
      <c r="E295" s="315">
        <f>CAZUL!N292</f>
        <v>0</v>
      </c>
      <c r="F295" s="316">
        <f>INICIO!D$5</f>
        <v>0</v>
      </c>
      <c r="G295" s="317" t="e">
        <f>VLOOKUP(H295,FORNECEDOR!$A$1:$B$897,2,FALSE)</f>
        <v>#N/A</v>
      </c>
      <c r="H295" s="318">
        <f>CAZUL!E292</f>
        <v>0</v>
      </c>
      <c r="I295" s="319" t="e">
        <f>VLOOKUP(Z295,DESPESAS!A$1:D$2035,2,FALSE)</f>
        <v>#N/A</v>
      </c>
      <c r="J295" s="319" t="e">
        <f>VLOOKUP(Z295,DESPESAS!A$1:D$2035,3,FALSE)</f>
        <v>#N/A</v>
      </c>
      <c r="K295" s="320">
        <f>CAZUL!F292</f>
        <v>0</v>
      </c>
      <c r="L295" s="321">
        <f>CAZUL!G292</f>
        <v>0</v>
      </c>
      <c r="M295" s="320">
        <f>CAZUL!H292</f>
        <v>0</v>
      </c>
      <c r="N295" s="322" t="s">
        <v>1314</v>
      </c>
      <c r="O295" s="323"/>
      <c r="Z295" s="324">
        <f>CAZUL!C292</f>
        <v>0</v>
      </c>
    </row>
    <row r="296" spans="2:26" ht="13.95" customHeight="1">
      <c r="B296" s="312"/>
      <c r="C296" s="313" t="s">
        <v>1313</v>
      </c>
      <c r="D296" s="314">
        <f>CAZUL!D293</f>
        <v>0</v>
      </c>
      <c r="E296" s="315">
        <f>CAZUL!N293</f>
        <v>0</v>
      </c>
      <c r="F296" s="316">
        <f>INICIO!D$5</f>
        <v>0</v>
      </c>
      <c r="G296" s="317" t="e">
        <f>VLOOKUP(H296,FORNECEDOR!$A$1:$B$897,2,FALSE)</f>
        <v>#N/A</v>
      </c>
      <c r="H296" s="318">
        <f>CAZUL!E293</f>
        <v>0</v>
      </c>
      <c r="I296" s="319" t="e">
        <f>VLOOKUP(Z296,DESPESAS!A$1:D$2035,2,FALSE)</f>
        <v>#N/A</v>
      </c>
      <c r="J296" s="319" t="e">
        <f>VLOOKUP(Z296,DESPESAS!A$1:D$2035,3,FALSE)</f>
        <v>#N/A</v>
      </c>
      <c r="K296" s="320">
        <f>CAZUL!F293</f>
        <v>0</v>
      </c>
      <c r="L296" s="321">
        <f>CAZUL!G293</f>
        <v>0</v>
      </c>
      <c r="M296" s="320">
        <f>CAZUL!H293</f>
        <v>0</v>
      </c>
      <c r="N296" s="322" t="s">
        <v>1314</v>
      </c>
      <c r="O296" s="323"/>
      <c r="Z296" s="324">
        <f>CAZUL!C293</f>
        <v>0</v>
      </c>
    </row>
    <row r="297" spans="2:26" ht="13.95" customHeight="1">
      <c r="B297" s="312"/>
      <c r="C297" s="313" t="s">
        <v>1313</v>
      </c>
      <c r="D297" s="314">
        <f>CAZUL!D294</f>
        <v>0</v>
      </c>
      <c r="E297" s="315">
        <f>CAZUL!N294</f>
        <v>0</v>
      </c>
      <c r="F297" s="316">
        <f>INICIO!D$5</f>
        <v>0</v>
      </c>
      <c r="G297" s="317" t="e">
        <f>VLOOKUP(H297,FORNECEDOR!$A$1:$B$897,2,FALSE)</f>
        <v>#N/A</v>
      </c>
      <c r="H297" s="318">
        <f>CAZUL!E294</f>
        <v>0</v>
      </c>
      <c r="I297" s="319" t="e">
        <f>VLOOKUP(Z297,DESPESAS!A$1:D$2035,2,FALSE)</f>
        <v>#N/A</v>
      </c>
      <c r="J297" s="319" t="e">
        <f>VLOOKUP(Z297,DESPESAS!A$1:D$2035,3,FALSE)</f>
        <v>#N/A</v>
      </c>
      <c r="K297" s="320">
        <f>CAZUL!F294</f>
        <v>0</v>
      </c>
      <c r="L297" s="321">
        <f>CAZUL!G294</f>
        <v>0</v>
      </c>
      <c r="M297" s="320">
        <f>CAZUL!H294</f>
        <v>0</v>
      </c>
      <c r="N297" s="322" t="s">
        <v>1314</v>
      </c>
      <c r="O297" s="323"/>
      <c r="Z297" s="324">
        <f>CAZUL!C294</f>
        <v>0</v>
      </c>
    </row>
    <row r="298" spans="2:26" ht="13.95" customHeight="1">
      <c r="B298" s="312"/>
      <c r="C298" s="313" t="s">
        <v>1313</v>
      </c>
      <c r="D298" s="314">
        <f>CAZUL!D295</f>
        <v>0</v>
      </c>
      <c r="E298" s="315">
        <f>CAZUL!N295</f>
        <v>0</v>
      </c>
      <c r="F298" s="316">
        <f>INICIO!D$5</f>
        <v>0</v>
      </c>
      <c r="G298" s="317" t="e">
        <f>VLOOKUP(H298,FORNECEDOR!$A$1:$B$897,2,FALSE)</f>
        <v>#N/A</v>
      </c>
      <c r="H298" s="318">
        <f>CAZUL!E295</f>
        <v>0</v>
      </c>
      <c r="I298" s="319" t="e">
        <f>VLOOKUP(Z298,DESPESAS!A$1:D$2035,2,FALSE)</f>
        <v>#N/A</v>
      </c>
      <c r="J298" s="319" t="e">
        <f>VLOOKUP(Z298,DESPESAS!A$1:D$2035,3,FALSE)</f>
        <v>#N/A</v>
      </c>
      <c r="K298" s="320">
        <f>CAZUL!F295</f>
        <v>0</v>
      </c>
      <c r="L298" s="321">
        <f>CAZUL!G295</f>
        <v>0</v>
      </c>
      <c r="M298" s="320">
        <f>CAZUL!H295</f>
        <v>0</v>
      </c>
      <c r="N298" s="322" t="s">
        <v>1314</v>
      </c>
      <c r="O298" s="323"/>
      <c r="Z298" s="324">
        <f>CAZUL!C295</f>
        <v>0</v>
      </c>
    </row>
    <row r="299" spans="2:26" ht="13.95" customHeight="1">
      <c r="B299" s="312"/>
      <c r="C299" s="313" t="s">
        <v>1313</v>
      </c>
      <c r="D299" s="314">
        <f>CAZUL!D296</f>
        <v>0</v>
      </c>
      <c r="E299" s="315">
        <f>CAZUL!N296</f>
        <v>0</v>
      </c>
      <c r="F299" s="316">
        <f>INICIO!D$5</f>
        <v>0</v>
      </c>
      <c r="G299" s="317" t="e">
        <f>VLOOKUP(H299,FORNECEDOR!$A$1:$B$897,2,FALSE)</f>
        <v>#N/A</v>
      </c>
      <c r="H299" s="318">
        <f>CAZUL!E296</f>
        <v>0</v>
      </c>
      <c r="I299" s="319" t="e">
        <f>VLOOKUP(Z299,DESPESAS!A$1:D$2035,2,FALSE)</f>
        <v>#N/A</v>
      </c>
      <c r="J299" s="319" t="e">
        <f>VLOOKUP(Z299,DESPESAS!A$1:D$2035,3,FALSE)</f>
        <v>#N/A</v>
      </c>
      <c r="K299" s="320">
        <f>CAZUL!F296</f>
        <v>0</v>
      </c>
      <c r="L299" s="321">
        <f>CAZUL!G296</f>
        <v>0</v>
      </c>
      <c r="M299" s="320">
        <f>CAZUL!H296</f>
        <v>0</v>
      </c>
      <c r="N299" s="322" t="s">
        <v>1314</v>
      </c>
      <c r="O299" s="323"/>
      <c r="Z299" s="324">
        <f>CAZUL!C296</f>
        <v>0</v>
      </c>
    </row>
    <row r="300" spans="2:26" ht="13.95" customHeight="1">
      <c r="B300" s="312"/>
      <c r="C300" s="313" t="s">
        <v>1313</v>
      </c>
      <c r="D300" s="314">
        <f>CAZUL!D297</f>
        <v>0</v>
      </c>
      <c r="E300" s="315">
        <f>CAZUL!N297</f>
        <v>0</v>
      </c>
      <c r="F300" s="316">
        <f>INICIO!D$5</f>
        <v>0</v>
      </c>
      <c r="G300" s="317" t="e">
        <f>VLOOKUP(H300,FORNECEDOR!$A$1:$B$897,2,FALSE)</f>
        <v>#N/A</v>
      </c>
      <c r="H300" s="318">
        <f>CAZUL!E297</f>
        <v>0</v>
      </c>
      <c r="I300" s="319" t="e">
        <f>VLOOKUP(Z300,DESPESAS!A$1:D$2035,2,FALSE)</f>
        <v>#N/A</v>
      </c>
      <c r="J300" s="319" t="e">
        <f>VLOOKUP(Z300,DESPESAS!A$1:D$2035,3,FALSE)</f>
        <v>#N/A</v>
      </c>
      <c r="K300" s="320">
        <f>CAZUL!F297</f>
        <v>0</v>
      </c>
      <c r="L300" s="321">
        <f>CAZUL!G297</f>
        <v>0</v>
      </c>
      <c r="M300" s="320">
        <f>CAZUL!H297</f>
        <v>0</v>
      </c>
      <c r="N300" s="322" t="s">
        <v>1314</v>
      </c>
      <c r="O300" s="323"/>
      <c r="Z300" s="324">
        <f>CAZUL!C297</f>
        <v>0</v>
      </c>
    </row>
    <row r="301" spans="2:26" ht="13.95" customHeight="1">
      <c r="B301" s="312"/>
      <c r="C301" s="313" t="s">
        <v>1313</v>
      </c>
      <c r="D301" s="314">
        <f>CAZUL!D298</f>
        <v>0</v>
      </c>
      <c r="E301" s="315">
        <f>CAZUL!N298</f>
        <v>0</v>
      </c>
      <c r="F301" s="316">
        <f>INICIO!D$5</f>
        <v>0</v>
      </c>
      <c r="G301" s="317" t="e">
        <f>VLOOKUP(H301,FORNECEDOR!$A$1:$B$897,2,FALSE)</f>
        <v>#N/A</v>
      </c>
      <c r="H301" s="318">
        <f>CAZUL!E298</f>
        <v>0</v>
      </c>
      <c r="I301" s="319" t="e">
        <f>VLOOKUP(Z301,DESPESAS!A$1:D$2035,2,FALSE)</f>
        <v>#N/A</v>
      </c>
      <c r="J301" s="319" t="e">
        <f>VLOOKUP(Z301,DESPESAS!A$1:D$2035,3,FALSE)</f>
        <v>#N/A</v>
      </c>
      <c r="K301" s="320">
        <f>CAZUL!F298</f>
        <v>0</v>
      </c>
      <c r="L301" s="321">
        <f>CAZUL!G298</f>
        <v>0</v>
      </c>
      <c r="M301" s="320">
        <f>CAZUL!H298</f>
        <v>0</v>
      </c>
      <c r="N301" s="322" t="s">
        <v>1314</v>
      </c>
      <c r="O301" s="323"/>
      <c r="Z301" s="324">
        <f>CAZUL!C298</f>
        <v>0</v>
      </c>
    </row>
    <row r="302" spans="2:26" ht="13.95" customHeight="1">
      <c r="B302" s="312"/>
      <c r="C302" s="313" t="s">
        <v>1313</v>
      </c>
      <c r="D302" s="314">
        <f>CAZUL!D299</f>
        <v>0</v>
      </c>
      <c r="E302" s="315">
        <f>CAZUL!N299</f>
        <v>0</v>
      </c>
      <c r="F302" s="316">
        <f>INICIO!D$5</f>
        <v>0</v>
      </c>
      <c r="G302" s="317" t="e">
        <f>VLOOKUP(H302,FORNECEDOR!$A$1:$B$897,2,FALSE)</f>
        <v>#N/A</v>
      </c>
      <c r="H302" s="318">
        <f>CAZUL!E299</f>
        <v>0</v>
      </c>
      <c r="I302" s="319" t="e">
        <f>VLOOKUP(Z302,DESPESAS!A$1:D$2035,2,FALSE)</f>
        <v>#N/A</v>
      </c>
      <c r="J302" s="319" t="e">
        <f>VLOOKUP(Z302,DESPESAS!A$1:D$2035,3,FALSE)</f>
        <v>#N/A</v>
      </c>
      <c r="K302" s="320">
        <f>CAZUL!F299</f>
        <v>0</v>
      </c>
      <c r="L302" s="321">
        <f>CAZUL!G299</f>
        <v>0</v>
      </c>
      <c r="M302" s="320">
        <f>CAZUL!H299</f>
        <v>0</v>
      </c>
      <c r="N302" s="322" t="s">
        <v>1314</v>
      </c>
      <c r="O302" s="323"/>
      <c r="Z302" s="324">
        <f>CAZUL!C299</f>
        <v>0</v>
      </c>
    </row>
    <row r="303" spans="2:26" ht="13.95" customHeight="1">
      <c r="B303" s="312"/>
      <c r="C303" s="313" t="s">
        <v>1313</v>
      </c>
      <c r="D303" s="314">
        <f>CAZUL!D300</f>
        <v>0</v>
      </c>
      <c r="E303" s="315">
        <f>CAZUL!N300</f>
        <v>0</v>
      </c>
      <c r="F303" s="316">
        <f>INICIO!D$5</f>
        <v>0</v>
      </c>
      <c r="G303" s="317" t="e">
        <f>VLOOKUP(H303,FORNECEDOR!$A$1:$B$897,2,FALSE)</f>
        <v>#N/A</v>
      </c>
      <c r="H303" s="318">
        <f>CAZUL!E300</f>
        <v>0</v>
      </c>
      <c r="I303" s="319" t="e">
        <f>VLOOKUP(Z303,DESPESAS!A$1:D$2035,2,FALSE)</f>
        <v>#N/A</v>
      </c>
      <c r="J303" s="319" t="e">
        <f>VLOOKUP(Z303,DESPESAS!A$1:D$2035,3,FALSE)</f>
        <v>#N/A</v>
      </c>
      <c r="K303" s="320">
        <f>CAZUL!F300</f>
        <v>0</v>
      </c>
      <c r="L303" s="321">
        <f>CAZUL!G300</f>
        <v>0</v>
      </c>
      <c r="M303" s="320">
        <f>CAZUL!H300</f>
        <v>0</v>
      </c>
      <c r="N303" s="322" t="s">
        <v>1314</v>
      </c>
      <c r="O303" s="323"/>
      <c r="Z303" s="324">
        <f>CAZUL!C300</f>
        <v>0</v>
      </c>
    </row>
    <row r="304" spans="2:26" ht="13.95" customHeight="1">
      <c r="B304" s="312"/>
      <c r="C304" s="313" t="s">
        <v>1313</v>
      </c>
      <c r="D304" s="314">
        <f>CAZUL!D301</f>
        <v>0</v>
      </c>
      <c r="E304" s="315">
        <f>CAZUL!N301</f>
        <v>0</v>
      </c>
      <c r="F304" s="316">
        <f>INICIO!D$5</f>
        <v>0</v>
      </c>
      <c r="G304" s="317" t="e">
        <f>VLOOKUP(H304,FORNECEDOR!$A$1:$B$897,2,FALSE)</f>
        <v>#N/A</v>
      </c>
      <c r="H304" s="318">
        <f>CAZUL!E301</f>
        <v>0</v>
      </c>
      <c r="I304" s="319" t="e">
        <f>VLOOKUP(Z304,DESPESAS!A$1:D$2035,2,FALSE)</f>
        <v>#N/A</v>
      </c>
      <c r="J304" s="319" t="e">
        <f>VLOOKUP(Z304,DESPESAS!A$1:D$2035,3,FALSE)</f>
        <v>#N/A</v>
      </c>
      <c r="K304" s="320">
        <f>CAZUL!F301</f>
        <v>0</v>
      </c>
      <c r="L304" s="321">
        <f>CAZUL!G301</f>
        <v>0</v>
      </c>
      <c r="M304" s="320">
        <f>CAZUL!H301</f>
        <v>0</v>
      </c>
      <c r="N304" s="322" t="s">
        <v>1314</v>
      </c>
      <c r="O304" s="323"/>
      <c r="Z304" s="324">
        <f>CAZUL!C301</f>
        <v>0</v>
      </c>
    </row>
    <row r="305" spans="2:26" ht="13.95" customHeight="1">
      <c r="B305" s="312"/>
      <c r="C305" s="313" t="s">
        <v>1313</v>
      </c>
      <c r="D305" s="314">
        <f>CAZUL!D302</f>
        <v>0</v>
      </c>
      <c r="E305" s="315">
        <f>CAZUL!N302</f>
        <v>0</v>
      </c>
      <c r="F305" s="316">
        <f>INICIO!D$5</f>
        <v>0</v>
      </c>
      <c r="G305" s="317" t="e">
        <f>VLOOKUP(H305,FORNECEDOR!$A$1:$B$897,2,FALSE)</f>
        <v>#N/A</v>
      </c>
      <c r="H305" s="318">
        <f>CAZUL!E302</f>
        <v>0</v>
      </c>
      <c r="I305" s="319" t="e">
        <f>VLOOKUP(Z305,DESPESAS!A$1:D$2035,2,FALSE)</f>
        <v>#N/A</v>
      </c>
      <c r="J305" s="319" t="e">
        <f>VLOOKUP(Z305,DESPESAS!A$1:D$2035,3,FALSE)</f>
        <v>#N/A</v>
      </c>
      <c r="K305" s="320">
        <f>CAZUL!F302</f>
        <v>0</v>
      </c>
      <c r="L305" s="321">
        <f>CAZUL!G302</f>
        <v>0</v>
      </c>
      <c r="M305" s="320">
        <f>CAZUL!H302</f>
        <v>0</v>
      </c>
      <c r="N305" s="322" t="s">
        <v>1314</v>
      </c>
      <c r="O305" s="323"/>
      <c r="Z305" s="324">
        <f>CAZUL!C302</f>
        <v>0</v>
      </c>
    </row>
    <row r="306" spans="2:26" ht="13.95" customHeight="1">
      <c r="B306" s="312"/>
      <c r="C306" s="313" t="s">
        <v>1313</v>
      </c>
      <c r="D306" s="314">
        <f>CAZUL!D303</f>
        <v>0</v>
      </c>
      <c r="E306" s="315">
        <f>CAZUL!N303</f>
        <v>0</v>
      </c>
      <c r="F306" s="316">
        <f>INICIO!D$5</f>
        <v>0</v>
      </c>
      <c r="G306" s="317" t="e">
        <f>VLOOKUP(H306,FORNECEDOR!$A$1:$B$897,2,FALSE)</f>
        <v>#N/A</v>
      </c>
      <c r="H306" s="318">
        <f>CAZUL!E303</f>
        <v>0</v>
      </c>
      <c r="I306" s="319" t="e">
        <f>VLOOKUP(Z306,DESPESAS!A$1:D$2035,2,FALSE)</f>
        <v>#N/A</v>
      </c>
      <c r="J306" s="319" t="e">
        <f>VLOOKUP(Z306,DESPESAS!A$1:D$2035,3,FALSE)</f>
        <v>#N/A</v>
      </c>
      <c r="K306" s="320">
        <f>CAZUL!F303</f>
        <v>0</v>
      </c>
      <c r="L306" s="321">
        <f>CAZUL!G303</f>
        <v>0</v>
      </c>
      <c r="M306" s="320">
        <f>CAZUL!H303</f>
        <v>0</v>
      </c>
      <c r="N306" s="322" t="s">
        <v>1314</v>
      </c>
      <c r="O306" s="323"/>
      <c r="Z306" s="324">
        <f>CAZUL!C303</f>
        <v>0</v>
      </c>
    </row>
    <row r="307" spans="2:26" ht="13.95" customHeight="1">
      <c r="B307" s="312"/>
      <c r="C307" s="313" t="s">
        <v>1313</v>
      </c>
      <c r="D307" s="314">
        <f>CAZUL!D304</f>
        <v>0</v>
      </c>
      <c r="E307" s="315">
        <f>CAZUL!N304</f>
        <v>0</v>
      </c>
      <c r="F307" s="316">
        <f>INICIO!D$5</f>
        <v>0</v>
      </c>
      <c r="G307" s="317" t="e">
        <f>VLOOKUP(H307,FORNECEDOR!$A$1:$B$897,2,FALSE)</f>
        <v>#N/A</v>
      </c>
      <c r="H307" s="318">
        <f>CAZUL!E304</f>
        <v>0</v>
      </c>
      <c r="I307" s="319" t="e">
        <f>VLOOKUP(Z307,DESPESAS!A$1:D$2035,2,FALSE)</f>
        <v>#N/A</v>
      </c>
      <c r="J307" s="319" t="e">
        <f>VLOOKUP(Z307,DESPESAS!A$1:D$2035,3,FALSE)</f>
        <v>#N/A</v>
      </c>
      <c r="K307" s="320">
        <f>CAZUL!F304</f>
        <v>0</v>
      </c>
      <c r="L307" s="321">
        <f>CAZUL!G304</f>
        <v>0</v>
      </c>
      <c r="M307" s="320">
        <f>CAZUL!H304</f>
        <v>0</v>
      </c>
      <c r="N307" s="322" t="s">
        <v>1314</v>
      </c>
      <c r="O307" s="323"/>
      <c r="Z307" s="324">
        <f>CAZUL!C304</f>
        <v>0</v>
      </c>
    </row>
    <row r="308" spans="2:26" ht="13.95" customHeight="1">
      <c r="B308" s="312"/>
      <c r="C308" s="313" t="s">
        <v>1313</v>
      </c>
      <c r="D308" s="314">
        <f>CAZUL!D305</f>
        <v>0</v>
      </c>
      <c r="E308" s="315">
        <f>CAZUL!N305</f>
        <v>0</v>
      </c>
      <c r="F308" s="316">
        <f>INICIO!D$5</f>
        <v>0</v>
      </c>
      <c r="G308" s="317" t="e">
        <f>VLOOKUP(H308,FORNECEDOR!$A$1:$B$897,2,FALSE)</f>
        <v>#N/A</v>
      </c>
      <c r="H308" s="318">
        <f>CAZUL!E305</f>
        <v>0</v>
      </c>
      <c r="I308" s="319" t="e">
        <f>VLOOKUP(Z308,DESPESAS!A$1:D$2035,2,FALSE)</f>
        <v>#N/A</v>
      </c>
      <c r="J308" s="319" t="e">
        <f>VLOOKUP(Z308,DESPESAS!A$1:D$2035,3,FALSE)</f>
        <v>#N/A</v>
      </c>
      <c r="K308" s="320">
        <f>CAZUL!F305</f>
        <v>0</v>
      </c>
      <c r="L308" s="321">
        <f>CAZUL!G305</f>
        <v>0</v>
      </c>
      <c r="M308" s="320">
        <f>CAZUL!H305</f>
        <v>0</v>
      </c>
      <c r="N308" s="322" t="s">
        <v>1314</v>
      </c>
      <c r="O308" s="323"/>
      <c r="Z308" s="324">
        <f>CAZUL!C305</f>
        <v>0</v>
      </c>
    </row>
    <row r="309" spans="2:26" ht="13.95" customHeight="1">
      <c r="B309" s="312"/>
      <c r="C309" s="313" t="s">
        <v>1313</v>
      </c>
      <c r="D309" s="314">
        <f>CAZUL!D306</f>
        <v>0</v>
      </c>
      <c r="E309" s="315">
        <f>CAZUL!N306</f>
        <v>0</v>
      </c>
      <c r="F309" s="316">
        <f>INICIO!D$5</f>
        <v>0</v>
      </c>
      <c r="G309" s="317" t="e">
        <f>VLOOKUP(H309,FORNECEDOR!$A$1:$B$897,2,FALSE)</f>
        <v>#N/A</v>
      </c>
      <c r="H309" s="318">
        <f>CAZUL!E306</f>
        <v>0</v>
      </c>
      <c r="I309" s="319" t="e">
        <f>VLOOKUP(Z309,DESPESAS!A$1:D$2035,2,FALSE)</f>
        <v>#N/A</v>
      </c>
      <c r="J309" s="319" t="e">
        <f>VLOOKUP(Z309,DESPESAS!A$1:D$2035,3,FALSE)</f>
        <v>#N/A</v>
      </c>
      <c r="K309" s="320">
        <f>CAZUL!F306</f>
        <v>0</v>
      </c>
      <c r="L309" s="321">
        <f>CAZUL!G306</f>
        <v>0</v>
      </c>
      <c r="M309" s="320">
        <f>CAZUL!H306</f>
        <v>0</v>
      </c>
      <c r="N309" s="322" t="s">
        <v>1314</v>
      </c>
      <c r="O309" s="323"/>
      <c r="Z309" s="324">
        <f>CAZUL!C306</f>
        <v>0</v>
      </c>
    </row>
    <row r="310" spans="2:26" ht="13.95" customHeight="1">
      <c r="B310" s="312"/>
      <c r="C310" s="313" t="s">
        <v>1313</v>
      </c>
      <c r="D310" s="314">
        <f>CAZUL!D307</f>
        <v>0</v>
      </c>
      <c r="E310" s="315">
        <f>CAZUL!N307</f>
        <v>0</v>
      </c>
      <c r="F310" s="316">
        <f>INICIO!D$5</f>
        <v>0</v>
      </c>
      <c r="G310" s="317" t="e">
        <f>VLOOKUP(H310,FORNECEDOR!$A$1:$B$897,2,FALSE)</f>
        <v>#N/A</v>
      </c>
      <c r="H310" s="318">
        <f>CAZUL!E307</f>
        <v>0</v>
      </c>
      <c r="I310" s="319" t="e">
        <f>VLOOKUP(Z310,DESPESAS!A$1:D$2035,2,FALSE)</f>
        <v>#N/A</v>
      </c>
      <c r="J310" s="319" t="e">
        <f>VLOOKUP(Z310,DESPESAS!A$1:D$2035,3,FALSE)</f>
        <v>#N/A</v>
      </c>
      <c r="K310" s="320">
        <f>CAZUL!F307</f>
        <v>0</v>
      </c>
      <c r="L310" s="321">
        <f>CAZUL!G307</f>
        <v>0</v>
      </c>
      <c r="M310" s="320">
        <f>CAZUL!H307</f>
        <v>0</v>
      </c>
      <c r="N310" s="322" t="s">
        <v>1314</v>
      </c>
      <c r="O310" s="323"/>
      <c r="Z310" s="324">
        <f>CAZUL!C307</f>
        <v>0</v>
      </c>
    </row>
    <row r="311" spans="2:26" ht="13.95" customHeight="1">
      <c r="B311" s="312"/>
      <c r="C311" s="313" t="s">
        <v>1313</v>
      </c>
      <c r="D311" s="314">
        <f>CAZUL!D308</f>
        <v>0</v>
      </c>
      <c r="E311" s="315">
        <f>CAZUL!N308</f>
        <v>0</v>
      </c>
      <c r="F311" s="316">
        <f>INICIO!D$5</f>
        <v>0</v>
      </c>
      <c r="G311" s="317" t="e">
        <f>VLOOKUP(H311,FORNECEDOR!$A$1:$B$897,2,FALSE)</f>
        <v>#N/A</v>
      </c>
      <c r="H311" s="318">
        <f>CAZUL!E308</f>
        <v>0</v>
      </c>
      <c r="I311" s="319" t="e">
        <f>VLOOKUP(Z311,DESPESAS!A$1:D$2035,2,FALSE)</f>
        <v>#N/A</v>
      </c>
      <c r="J311" s="319" t="e">
        <f>VLOOKUP(Z311,DESPESAS!A$1:D$2035,3,FALSE)</f>
        <v>#N/A</v>
      </c>
      <c r="K311" s="320">
        <f>CAZUL!F308</f>
        <v>0</v>
      </c>
      <c r="L311" s="321">
        <f>CAZUL!G308</f>
        <v>0</v>
      </c>
      <c r="M311" s="320">
        <f>CAZUL!H308</f>
        <v>0</v>
      </c>
      <c r="N311" s="322" t="s">
        <v>1314</v>
      </c>
      <c r="O311" s="323"/>
      <c r="Z311" s="324">
        <f>CAZUL!C308</f>
        <v>0</v>
      </c>
    </row>
    <row r="312" spans="2:26" ht="13.95" customHeight="1">
      <c r="B312" s="312"/>
      <c r="C312" s="313" t="s">
        <v>1313</v>
      </c>
      <c r="D312" s="314">
        <f>CAZUL!D309</f>
        <v>0</v>
      </c>
      <c r="E312" s="315">
        <f>CAZUL!N309</f>
        <v>0</v>
      </c>
      <c r="F312" s="316">
        <f>INICIO!D$5</f>
        <v>0</v>
      </c>
      <c r="G312" s="317" t="e">
        <f>VLOOKUP(H312,FORNECEDOR!$A$1:$B$897,2,FALSE)</f>
        <v>#N/A</v>
      </c>
      <c r="H312" s="318">
        <f>CAZUL!E309</f>
        <v>0</v>
      </c>
      <c r="I312" s="319" t="e">
        <f>VLOOKUP(Z312,DESPESAS!A$1:D$2035,2,FALSE)</f>
        <v>#N/A</v>
      </c>
      <c r="J312" s="319" t="e">
        <f>VLOOKUP(Z312,DESPESAS!A$1:D$2035,3,FALSE)</f>
        <v>#N/A</v>
      </c>
      <c r="K312" s="320">
        <f>CAZUL!F309</f>
        <v>0</v>
      </c>
      <c r="L312" s="321">
        <f>CAZUL!G309</f>
        <v>0</v>
      </c>
      <c r="M312" s="320">
        <f>CAZUL!H309</f>
        <v>0</v>
      </c>
      <c r="N312" s="322" t="s">
        <v>1314</v>
      </c>
      <c r="O312" s="323"/>
      <c r="Z312" s="324">
        <f>CAZUL!C309</f>
        <v>0</v>
      </c>
    </row>
    <row r="313" spans="2:26" ht="13.95" customHeight="1">
      <c r="B313" s="312"/>
      <c r="C313" s="313" t="s">
        <v>1313</v>
      </c>
      <c r="D313" s="314">
        <f>CAZUL!D310</f>
        <v>0</v>
      </c>
      <c r="E313" s="315">
        <f>CAZUL!N310</f>
        <v>0</v>
      </c>
      <c r="F313" s="316">
        <f>INICIO!D$5</f>
        <v>0</v>
      </c>
      <c r="G313" s="317" t="e">
        <f>VLOOKUP(H313,FORNECEDOR!$A$1:$B$897,2,FALSE)</f>
        <v>#N/A</v>
      </c>
      <c r="H313" s="318">
        <f>CAZUL!E310</f>
        <v>0</v>
      </c>
      <c r="I313" s="319" t="e">
        <f>VLOOKUP(Z313,DESPESAS!A$1:D$2035,2,FALSE)</f>
        <v>#N/A</v>
      </c>
      <c r="J313" s="319" t="e">
        <f>VLOOKUP(Z313,DESPESAS!A$1:D$2035,3,FALSE)</f>
        <v>#N/A</v>
      </c>
      <c r="K313" s="320">
        <f>CAZUL!F310</f>
        <v>0</v>
      </c>
      <c r="L313" s="321">
        <f>CAZUL!G310</f>
        <v>0</v>
      </c>
      <c r="M313" s="320">
        <f>CAZUL!H310</f>
        <v>0</v>
      </c>
      <c r="N313" s="322" t="s">
        <v>1314</v>
      </c>
      <c r="O313" s="323"/>
      <c r="Z313" s="324">
        <f>CAZUL!C310</f>
        <v>0</v>
      </c>
    </row>
    <row r="314" spans="2:26" ht="13.95" customHeight="1">
      <c r="B314" s="312"/>
      <c r="C314" s="313" t="s">
        <v>1313</v>
      </c>
      <c r="D314" s="314">
        <f>CAZUL!D311</f>
        <v>0</v>
      </c>
      <c r="E314" s="315">
        <f>CAZUL!N311</f>
        <v>0</v>
      </c>
      <c r="F314" s="316">
        <f>INICIO!D$5</f>
        <v>0</v>
      </c>
      <c r="G314" s="317" t="e">
        <f>VLOOKUP(H314,FORNECEDOR!$A$1:$B$897,2,FALSE)</f>
        <v>#N/A</v>
      </c>
      <c r="H314" s="318">
        <f>CAZUL!E311</f>
        <v>0</v>
      </c>
      <c r="I314" s="319" t="e">
        <f>VLOOKUP(Z314,DESPESAS!A$1:D$2035,2,FALSE)</f>
        <v>#N/A</v>
      </c>
      <c r="J314" s="319" t="e">
        <f>VLOOKUP(Z314,DESPESAS!A$1:D$2035,3,FALSE)</f>
        <v>#N/A</v>
      </c>
      <c r="K314" s="320">
        <f>CAZUL!F311</f>
        <v>0</v>
      </c>
      <c r="L314" s="321">
        <f>CAZUL!G311</f>
        <v>0</v>
      </c>
      <c r="M314" s="320">
        <f>CAZUL!H311</f>
        <v>0</v>
      </c>
      <c r="N314" s="322" t="s">
        <v>1314</v>
      </c>
      <c r="O314" s="323"/>
      <c r="Z314" s="324">
        <f>CAZUL!C311</f>
        <v>0</v>
      </c>
    </row>
    <row r="315" spans="2:26" ht="13.95" customHeight="1">
      <c r="B315" s="312"/>
      <c r="C315" s="313" t="s">
        <v>1313</v>
      </c>
      <c r="D315" s="314">
        <f>CAZUL!D312</f>
        <v>0</v>
      </c>
      <c r="E315" s="315">
        <f>CAZUL!N312</f>
        <v>0</v>
      </c>
      <c r="F315" s="316">
        <f>INICIO!D$5</f>
        <v>0</v>
      </c>
      <c r="G315" s="317" t="e">
        <f>VLOOKUP(H315,FORNECEDOR!$A$1:$B$897,2,FALSE)</f>
        <v>#N/A</v>
      </c>
      <c r="H315" s="318">
        <f>CAZUL!E312</f>
        <v>0</v>
      </c>
      <c r="I315" s="319" t="e">
        <f>VLOOKUP(Z315,DESPESAS!A$1:D$2035,2,FALSE)</f>
        <v>#N/A</v>
      </c>
      <c r="J315" s="319" t="e">
        <f>VLOOKUP(Z315,DESPESAS!A$1:D$2035,3,FALSE)</f>
        <v>#N/A</v>
      </c>
      <c r="K315" s="320">
        <f>CAZUL!F312</f>
        <v>0</v>
      </c>
      <c r="L315" s="321">
        <f>CAZUL!G312</f>
        <v>0</v>
      </c>
      <c r="M315" s="320">
        <f>CAZUL!H312</f>
        <v>0</v>
      </c>
      <c r="N315" s="322" t="s">
        <v>1314</v>
      </c>
      <c r="O315" s="323"/>
      <c r="Z315" s="324">
        <f>CAZUL!C312</f>
        <v>0</v>
      </c>
    </row>
    <row r="316" spans="2:26" ht="13.95" customHeight="1">
      <c r="B316" s="312"/>
      <c r="C316" s="313" t="s">
        <v>1313</v>
      </c>
      <c r="D316" s="314">
        <f>CAZUL!D313</f>
        <v>0</v>
      </c>
      <c r="E316" s="315">
        <f>CAZUL!N313</f>
        <v>0</v>
      </c>
      <c r="F316" s="316">
        <f>INICIO!D$5</f>
        <v>0</v>
      </c>
      <c r="G316" s="317" t="e">
        <f>VLOOKUP(H316,FORNECEDOR!$A$1:$B$897,2,FALSE)</f>
        <v>#N/A</v>
      </c>
      <c r="H316" s="318">
        <f>CAZUL!E313</f>
        <v>0</v>
      </c>
      <c r="I316" s="319" t="e">
        <f>VLOOKUP(Z316,DESPESAS!A$1:D$2035,2,FALSE)</f>
        <v>#N/A</v>
      </c>
      <c r="J316" s="319" t="e">
        <f>VLOOKUP(Z316,DESPESAS!A$1:D$2035,3,FALSE)</f>
        <v>#N/A</v>
      </c>
      <c r="K316" s="320">
        <f>CAZUL!F313</f>
        <v>0</v>
      </c>
      <c r="L316" s="321">
        <f>CAZUL!G313</f>
        <v>0</v>
      </c>
      <c r="M316" s="320">
        <f>CAZUL!H313</f>
        <v>0</v>
      </c>
      <c r="N316" s="322" t="s">
        <v>1314</v>
      </c>
      <c r="O316" s="323"/>
      <c r="Z316" s="324">
        <f>CAZUL!C313</f>
        <v>0</v>
      </c>
    </row>
    <row r="317" spans="2:26" ht="13.95" customHeight="1">
      <c r="B317" s="312"/>
      <c r="C317" s="313" t="s">
        <v>1313</v>
      </c>
      <c r="D317" s="314">
        <f>CAZUL!D314</f>
        <v>0</v>
      </c>
      <c r="E317" s="315">
        <f>CAZUL!N314</f>
        <v>0</v>
      </c>
      <c r="F317" s="316">
        <f>INICIO!D$5</f>
        <v>0</v>
      </c>
      <c r="G317" s="317" t="e">
        <f>VLOOKUP(H317,FORNECEDOR!$A$1:$B$897,2,FALSE)</f>
        <v>#N/A</v>
      </c>
      <c r="H317" s="318">
        <f>CAZUL!E314</f>
        <v>0</v>
      </c>
      <c r="I317" s="319" t="e">
        <f>VLOOKUP(Z317,DESPESAS!A$1:D$2035,2,FALSE)</f>
        <v>#N/A</v>
      </c>
      <c r="J317" s="319" t="e">
        <f>VLOOKUP(Z317,DESPESAS!A$1:D$2035,3,FALSE)</f>
        <v>#N/A</v>
      </c>
      <c r="K317" s="320">
        <f>CAZUL!F314</f>
        <v>0</v>
      </c>
      <c r="L317" s="321">
        <f>CAZUL!G314</f>
        <v>0</v>
      </c>
      <c r="M317" s="320">
        <f>CAZUL!H314</f>
        <v>0</v>
      </c>
      <c r="N317" s="322" t="s">
        <v>1314</v>
      </c>
      <c r="O317" s="323"/>
      <c r="Z317" s="324">
        <f>CAZUL!C314</f>
        <v>0</v>
      </c>
    </row>
    <row r="318" spans="2:26" ht="13.95" customHeight="1">
      <c r="B318" s="312"/>
      <c r="C318" s="313" t="s">
        <v>1313</v>
      </c>
      <c r="D318" s="314">
        <f>CAZUL!D315</f>
        <v>0</v>
      </c>
      <c r="E318" s="315">
        <f>CAZUL!N315</f>
        <v>0</v>
      </c>
      <c r="F318" s="316">
        <f>INICIO!D$5</f>
        <v>0</v>
      </c>
      <c r="G318" s="317" t="e">
        <f>VLOOKUP(H318,FORNECEDOR!$A$1:$B$897,2,FALSE)</f>
        <v>#N/A</v>
      </c>
      <c r="H318" s="318">
        <f>CAZUL!E315</f>
        <v>0</v>
      </c>
      <c r="I318" s="319" t="e">
        <f>VLOOKUP(Z318,DESPESAS!A$1:D$2035,2,FALSE)</f>
        <v>#N/A</v>
      </c>
      <c r="J318" s="319" t="e">
        <f>VLOOKUP(Z318,DESPESAS!A$1:D$2035,3,FALSE)</f>
        <v>#N/A</v>
      </c>
      <c r="K318" s="320">
        <f>CAZUL!F315</f>
        <v>0</v>
      </c>
      <c r="L318" s="321">
        <f>CAZUL!G315</f>
        <v>0</v>
      </c>
      <c r="M318" s="320">
        <f>CAZUL!H315</f>
        <v>0</v>
      </c>
      <c r="N318" s="322" t="s">
        <v>1314</v>
      </c>
      <c r="O318" s="323"/>
      <c r="Z318" s="324">
        <f>CAZUL!C315</f>
        <v>0</v>
      </c>
    </row>
    <row r="319" spans="2:26" ht="13.95" customHeight="1">
      <c r="B319" s="312"/>
      <c r="C319" s="313" t="s">
        <v>1313</v>
      </c>
      <c r="D319" s="314">
        <f>CAZUL!D316</f>
        <v>0</v>
      </c>
      <c r="E319" s="315">
        <f>CAZUL!N316</f>
        <v>0</v>
      </c>
      <c r="F319" s="316">
        <f>INICIO!D$5</f>
        <v>0</v>
      </c>
      <c r="G319" s="317" t="e">
        <f>VLOOKUP(H319,FORNECEDOR!$A$1:$B$897,2,FALSE)</f>
        <v>#N/A</v>
      </c>
      <c r="H319" s="318">
        <f>CAZUL!E316</f>
        <v>0</v>
      </c>
      <c r="I319" s="319" t="e">
        <f>VLOOKUP(Z319,DESPESAS!A$1:D$2035,2,FALSE)</f>
        <v>#N/A</v>
      </c>
      <c r="J319" s="319" t="e">
        <f>VLOOKUP(Z319,DESPESAS!A$1:D$2035,3,FALSE)</f>
        <v>#N/A</v>
      </c>
      <c r="K319" s="320">
        <f>CAZUL!F316</f>
        <v>0</v>
      </c>
      <c r="L319" s="321">
        <f>CAZUL!G316</f>
        <v>0</v>
      </c>
      <c r="M319" s="320">
        <f>CAZUL!H316</f>
        <v>0</v>
      </c>
      <c r="N319" s="322" t="s">
        <v>1314</v>
      </c>
      <c r="O319" s="323"/>
      <c r="Z319" s="324">
        <f>CAZUL!C316</f>
        <v>0</v>
      </c>
    </row>
    <row r="320" spans="2:26" ht="13.95" customHeight="1">
      <c r="B320" s="312"/>
      <c r="C320" s="313" t="s">
        <v>1313</v>
      </c>
      <c r="D320" s="314">
        <f>CAZUL!D317</f>
        <v>0</v>
      </c>
      <c r="E320" s="315">
        <f>CAZUL!N317</f>
        <v>0</v>
      </c>
      <c r="F320" s="316">
        <f>INICIO!D$5</f>
        <v>0</v>
      </c>
      <c r="G320" s="317" t="e">
        <f>VLOOKUP(H320,FORNECEDOR!$A$1:$B$897,2,FALSE)</f>
        <v>#N/A</v>
      </c>
      <c r="H320" s="318">
        <f>CAZUL!E317</f>
        <v>0</v>
      </c>
      <c r="I320" s="319" t="e">
        <f>VLOOKUP(Z320,DESPESAS!A$1:D$2035,2,FALSE)</f>
        <v>#N/A</v>
      </c>
      <c r="J320" s="319" t="e">
        <f>VLOOKUP(Z320,DESPESAS!A$1:D$2035,3,FALSE)</f>
        <v>#N/A</v>
      </c>
      <c r="K320" s="320">
        <f>CAZUL!F317</f>
        <v>0</v>
      </c>
      <c r="L320" s="321">
        <f>CAZUL!G317</f>
        <v>0</v>
      </c>
      <c r="M320" s="320">
        <f>CAZUL!H317</f>
        <v>0</v>
      </c>
      <c r="N320" s="322" t="s">
        <v>1314</v>
      </c>
      <c r="O320" s="323"/>
      <c r="Z320" s="324">
        <f>CAZUL!C317</f>
        <v>0</v>
      </c>
    </row>
    <row r="321" spans="2:26" ht="13.95" customHeight="1">
      <c r="B321" s="312"/>
      <c r="C321" s="313" t="s">
        <v>1313</v>
      </c>
      <c r="D321" s="314">
        <f>CAZUL!D318</f>
        <v>0</v>
      </c>
      <c r="E321" s="315">
        <f>CAZUL!N318</f>
        <v>0</v>
      </c>
      <c r="F321" s="316">
        <f>INICIO!D$5</f>
        <v>0</v>
      </c>
      <c r="G321" s="317" t="e">
        <f>VLOOKUP(H321,FORNECEDOR!$A$1:$B$897,2,FALSE)</f>
        <v>#N/A</v>
      </c>
      <c r="H321" s="318">
        <f>CAZUL!E318</f>
        <v>0</v>
      </c>
      <c r="I321" s="319" t="e">
        <f>VLOOKUP(Z321,DESPESAS!A$1:D$2035,2,FALSE)</f>
        <v>#N/A</v>
      </c>
      <c r="J321" s="319" t="e">
        <f>VLOOKUP(Z321,DESPESAS!A$1:D$2035,3,FALSE)</f>
        <v>#N/A</v>
      </c>
      <c r="K321" s="320">
        <f>CAZUL!F318</f>
        <v>0</v>
      </c>
      <c r="L321" s="321">
        <f>CAZUL!G318</f>
        <v>0</v>
      </c>
      <c r="M321" s="320">
        <f>CAZUL!H318</f>
        <v>0</v>
      </c>
      <c r="N321" s="322" t="s">
        <v>1314</v>
      </c>
      <c r="O321" s="323"/>
      <c r="Z321" s="324">
        <f>CAZUL!C318</f>
        <v>0</v>
      </c>
    </row>
    <row r="322" spans="2:26" ht="13.95" customHeight="1">
      <c r="B322" s="312"/>
      <c r="C322" s="313" t="s">
        <v>1313</v>
      </c>
      <c r="D322" s="314">
        <f>CAZUL!D319</f>
        <v>0</v>
      </c>
      <c r="E322" s="315">
        <f>CAZUL!N319</f>
        <v>0</v>
      </c>
      <c r="F322" s="316">
        <f>INICIO!D$5</f>
        <v>0</v>
      </c>
      <c r="G322" s="317" t="e">
        <f>VLOOKUP(H322,FORNECEDOR!$A$1:$B$897,2,FALSE)</f>
        <v>#N/A</v>
      </c>
      <c r="H322" s="318">
        <f>CAZUL!E319</f>
        <v>0</v>
      </c>
      <c r="I322" s="319" t="e">
        <f>VLOOKUP(Z322,DESPESAS!A$1:D$2035,2,FALSE)</f>
        <v>#N/A</v>
      </c>
      <c r="J322" s="319" t="e">
        <f>VLOOKUP(Z322,DESPESAS!A$1:D$2035,3,FALSE)</f>
        <v>#N/A</v>
      </c>
      <c r="K322" s="320">
        <f>CAZUL!F319</f>
        <v>0</v>
      </c>
      <c r="L322" s="321">
        <f>CAZUL!G319</f>
        <v>0</v>
      </c>
      <c r="M322" s="320">
        <f>CAZUL!H319</f>
        <v>0</v>
      </c>
      <c r="N322" s="322" t="s">
        <v>1314</v>
      </c>
      <c r="O322" s="323"/>
      <c r="Z322" s="324">
        <f>CAZUL!C319</f>
        <v>0</v>
      </c>
    </row>
    <row r="323" spans="2:26" ht="13.95" customHeight="1">
      <c r="B323" s="312"/>
      <c r="C323" s="313" t="s">
        <v>1313</v>
      </c>
      <c r="D323" s="314">
        <f>CAZUL!D320</f>
        <v>0</v>
      </c>
      <c r="E323" s="315">
        <f>CAZUL!N320</f>
        <v>0</v>
      </c>
      <c r="F323" s="316">
        <f>INICIO!D$5</f>
        <v>0</v>
      </c>
      <c r="G323" s="317" t="e">
        <f>VLOOKUP(H323,FORNECEDOR!$A$1:$B$897,2,FALSE)</f>
        <v>#N/A</v>
      </c>
      <c r="H323" s="318">
        <f>CAZUL!E320</f>
        <v>0</v>
      </c>
      <c r="I323" s="319" t="e">
        <f>VLOOKUP(Z323,DESPESAS!A$1:D$2035,2,FALSE)</f>
        <v>#N/A</v>
      </c>
      <c r="J323" s="319" t="e">
        <f>VLOOKUP(Z323,DESPESAS!A$1:D$2035,3,FALSE)</f>
        <v>#N/A</v>
      </c>
      <c r="K323" s="320">
        <f>CAZUL!F320</f>
        <v>0</v>
      </c>
      <c r="L323" s="321">
        <f>CAZUL!G320</f>
        <v>0</v>
      </c>
      <c r="M323" s="320">
        <f>CAZUL!H320</f>
        <v>0</v>
      </c>
      <c r="N323" s="322" t="s">
        <v>1314</v>
      </c>
      <c r="O323" s="323"/>
      <c r="Z323" s="324">
        <f>CAZUL!C320</f>
        <v>0</v>
      </c>
    </row>
    <row r="324" spans="2:26" ht="13.95" customHeight="1">
      <c r="B324" s="312"/>
      <c r="C324" s="313" t="s">
        <v>1313</v>
      </c>
      <c r="D324" s="314">
        <f>CAZUL!D321</f>
        <v>0</v>
      </c>
      <c r="E324" s="315">
        <f>CAZUL!N321</f>
        <v>0</v>
      </c>
      <c r="F324" s="316">
        <f>INICIO!D$5</f>
        <v>0</v>
      </c>
      <c r="G324" s="317" t="e">
        <f>VLOOKUP(H324,FORNECEDOR!$A$1:$B$897,2,FALSE)</f>
        <v>#N/A</v>
      </c>
      <c r="H324" s="318">
        <f>CAZUL!E321</f>
        <v>0</v>
      </c>
      <c r="I324" s="319" t="e">
        <f>VLOOKUP(Z324,DESPESAS!A$1:D$2035,2,FALSE)</f>
        <v>#N/A</v>
      </c>
      <c r="J324" s="319" t="e">
        <f>VLOOKUP(Z324,DESPESAS!A$1:D$2035,3,FALSE)</f>
        <v>#N/A</v>
      </c>
      <c r="K324" s="320">
        <f>CAZUL!F321</f>
        <v>0</v>
      </c>
      <c r="L324" s="321">
        <f>CAZUL!G321</f>
        <v>0</v>
      </c>
      <c r="M324" s="320">
        <f>CAZUL!H321</f>
        <v>0</v>
      </c>
      <c r="N324" s="322" t="s">
        <v>1314</v>
      </c>
      <c r="O324" s="323"/>
      <c r="Z324" s="324">
        <f>CAZUL!C321</f>
        <v>0</v>
      </c>
    </row>
    <row r="325" spans="2:26" ht="13.95" customHeight="1">
      <c r="B325" s="312"/>
      <c r="C325" s="313" t="s">
        <v>1313</v>
      </c>
      <c r="D325" s="314">
        <f>CAZUL!D322</f>
        <v>0</v>
      </c>
      <c r="E325" s="315">
        <f>CAZUL!N322</f>
        <v>0</v>
      </c>
      <c r="F325" s="316">
        <f>INICIO!D$5</f>
        <v>0</v>
      </c>
      <c r="G325" s="317" t="e">
        <f>VLOOKUP(H325,FORNECEDOR!$A$1:$B$897,2,FALSE)</f>
        <v>#N/A</v>
      </c>
      <c r="H325" s="318">
        <f>CAZUL!E322</f>
        <v>0</v>
      </c>
      <c r="I325" s="319" t="e">
        <f>VLOOKUP(Z325,DESPESAS!A$1:D$2035,2,FALSE)</f>
        <v>#N/A</v>
      </c>
      <c r="J325" s="319" t="e">
        <f>VLOOKUP(Z325,DESPESAS!A$1:D$2035,3,FALSE)</f>
        <v>#N/A</v>
      </c>
      <c r="K325" s="320">
        <f>CAZUL!F322</f>
        <v>0</v>
      </c>
      <c r="L325" s="321">
        <f>CAZUL!G322</f>
        <v>0</v>
      </c>
      <c r="M325" s="320">
        <f>CAZUL!H322</f>
        <v>0</v>
      </c>
      <c r="N325" s="322" t="s">
        <v>1314</v>
      </c>
      <c r="O325" s="323"/>
      <c r="Z325" s="324">
        <f>CAZUL!C322</f>
        <v>0</v>
      </c>
    </row>
    <row r="326" spans="2:26" ht="13.95" customHeight="1">
      <c r="B326" s="312"/>
      <c r="C326" s="313" t="s">
        <v>1313</v>
      </c>
      <c r="D326" s="314">
        <f>CAZUL!D323</f>
        <v>0</v>
      </c>
      <c r="E326" s="315">
        <f>CAZUL!N323</f>
        <v>0</v>
      </c>
      <c r="F326" s="316">
        <f>INICIO!D$5</f>
        <v>0</v>
      </c>
      <c r="G326" s="317" t="e">
        <f>VLOOKUP(H326,FORNECEDOR!$A$1:$B$897,2,FALSE)</f>
        <v>#N/A</v>
      </c>
      <c r="H326" s="318">
        <f>CAZUL!E323</f>
        <v>0</v>
      </c>
      <c r="I326" s="319" t="e">
        <f>VLOOKUP(Z326,DESPESAS!A$1:D$2035,2,FALSE)</f>
        <v>#N/A</v>
      </c>
      <c r="J326" s="319" t="e">
        <f>VLOOKUP(Z326,DESPESAS!A$1:D$2035,3,FALSE)</f>
        <v>#N/A</v>
      </c>
      <c r="K326" s="320">
        <f>CAZUL!F323</f>
        <v>0</v>
      </c>
      <c r="L326" s="321">
        <f>CAZUL!G323</f>
        <v>0</v>
      </c>
      <c r="M326" s="320">
        <f>CAZUL!H323</f>
        <v>0</v>
      </c>
      <c r="N326" s="322" t="s">
        <v>1314</v>
      </c>
      <c r="O326" s="323"/>
      <c r="Z326" s="324">
        <f>CAZUL!C323</f>
        <v>0</v>
      </c>
    </row>
    <row r="327" spans="2:26" ht="13.95" customHeight="1">
      <c r="B327" s="312"/>
      <c r="C327" s="313" t="s">
        <v>1313</v>
      </c>
      <c r="D327" s="314">
        <f>CAZUL!D324</f>
        <v>0</v>
      </c>
      <c r="E327" s="315">
        <f>CAZUL!N324</f>
        <v>0</v>
      </c>
      <c r="F327" s="316">
        <f>INICIO!D$5</f>
        <v>0</v>
      </c>
      <c r="G327" s="317" t="e">
        <f>VLOOKUP(H327,FORNECEDOR!$A$1:$B$897,2,FALSE)</f>
        <v>#N/A</v>
      </c>
      <c r="H327" s="318">
        <f>CAZUL!E324</f>
        <v>0</v>
      </c>
      <c r="I327" s="319" t="e">
        <f>VLOOKUP(Z327,DESPESAS!A$1:D$2035,2,FALSE)</f>
        <v>#N/A</v>
      </c>
      <c r="J327" s="319" t="e">
        <f>VLOOKUP(Z327,DESPESAS!A$1:D$2035,3,FALSE)</f>
        <v>#N/A</v>
      </c>
      <c r="K327" s="320">
        <f>CAZUL!F324</f>
        <v>0</v>
      </c>
      <c r="L327" s="321">
        <f>CAZUL!G324</f>
        <v>0</v>
      </c>
      <c r="M327" s="320">
        <f>CAZUL!H324</f>
        <v>0</v>
      </c>
      <c r="N327" s="322" t="s">
        <v>1314</v>
      </c>
      <c r="O327" s="323"/>
      <c r="Z327" s="324">
        <f>CAZUL!C324</f>
        <v>0</v>
      </c>
    </row>
    <row r="328" spans="2:26" ht="13.95" customHeight="1">
      <c r="B328" s="312"/>
      <c r="C328" s="313" t="s">
        <v>1313</v>
      </c>
      <c r="D328" s="314">
        <f>CAZUL!D325</f>
        <v>0</v>
      </c>
      <c r="E328" s="315">
        <f>CAZUL!N325</f>
        <v>0</v>
      </c>
      <c r="F328" s="316">
        <f>INICIO!D$5</f>
        <v>0</v>
      </c>
      <c r="G328" s="317" t="e">
        <f>VLOOKUP(H328,FORNECEDOR!$A$1:$B$897,2,FALSE)</f>
        <v>#N/A</v>
      </c>
      <c r="H328" s="318">
        <f>CAZUL!E325</f>
        <v>0</v>
      </c>
      <c r="I328" s="319" t="e">
        <f>VLOOKUP(Z328,DESPESAS!A$1:D$2035,2,FALSE)</f>
        <v>#N/A</v>
      </c>
      <c r="J328" s="319" t="e">
        <f>VLOOKUP(Z328,DESPESAS!A$1:D$2035,3,FALSE)</f>
        <v>#N/A</v>
      </c>
      <c r="K328" s="320">
        <f>CAZUL!F325</f>
        <v>0</v>
      </c>
      <c r="L328" s="321">
        <f>CAZUL!G325</f>
        <v>0</v>
      </c>
      <c r="M328" s="320">
        <f>CAZUL!H325</f>
        <v>0</v>
      </c>
      <c r="N328" s="322" t="s">
        <v>1314</v>
      </c>
      <c r="O328" s="323"/>
      <c r="Z328" s="324">
        <f>CAZUL!C325</f>
        <v>0</v>
      </c>
    </row>
    <row r="329" spans="2:26" ht="13.95" customHeight="1">
      <c r="B329" s="312"/>
      <c r="C329" s="313" t="s">
        <v>1313</v>
      </c>
      <c r="D329" s="314">
        <f>CAZUL!D326</f>
        <v>0</v>
      </c>
      <c r="E329" s="315">
        <f>CAZUL!N326</f>
        <v>0</v>
      </c>
      <c r="F329" s="316">
        <f>INICIO!D$5</f>
        <v>0</v>
      </c>
      <c r="G329" s="317" t="e">
        <f>VLOOKUP(H329,FORNECEDOR!$A$1:$B$897,2,FALSE)</f>
        <v>#N/A</v>
      </c>
      <c r="H329" s="318">
        <f>CAZUL!E326</f>
        <v>0</v>
      </c>
      <c r="I329" s="319" t="e">
        <f>VLOOKUP(Z329,DESPESAS!A$1:D$2035,2,FALSE)</f>
        <v>#N/A</v>
      </c>
      <c r="J329" s="319" t="e">
        <f>VLOOKUP(Z329,DESPESAS!A$1:D$2035,3,FALSE)</f>
        <v>#N/A</v>
      </c>
      <c r="K329" s="320">
        <f>CAZUL!F326</f>
        <v>0</v>
      </c>
      <c r="L329" s="321">
        <f>CAZUL!G326</f>
        <v>0</v>
      </c>
      <c r="M329" s="320">
        <f>CAZUL!H326</f>
        <v>0</v>
      </c>
      <c r="N329" s="322" t="s">
        <v>1314</v>
      </c>
      <c r="O329" s="323"/>
      <c r="Z329" s="324">
        <f>CAZUL!C326</f>
        <v>0</v>
      </c>
    </row>
    <row r="330" spans="2:26" ht="13.95" customHeight="1">
      <c r="B330" s="312"/>
      <c r="C330" s="313" t="s">
        <v>1313</v>
      </c>
      <c r="D330" s="314">
        <f>CAZUL!D327</f>
        <v>0</v>
      </c>
      <c r="E330" s="315">
        <f>CAZUL!N327</f>
        <v>0</v>
      </c>
      <c r="F330" s="316">
        <f>INICIO!D$5</f>
        <v>0</v>
      </c>
      <c r="G330" s="317" t="e">
        <f>VLOOKUP(H330,FORNECEDOR!$A$1:$B$897,2,FALSE)</f>
        <v>#N/A</v>
      </c>
      <c r="H330" s="318">
        <f>CAZUL!E327</f>
        <v>0</v>
      </c>
      <c r="I330" s="319" t="e">
        <f>VLOOKUP(Z330,DESPESAS!A$1:D$2035,2,FALSE)</f>
        <v>#N/A</v>
      </c>
      <c r="J330" s="319" t="e">
        <f>VLOOKUP(Z330,DESPESAS!A$1:D$2035,3,FALSE)</f>
        <v>#N/A</v>
      </c>
      <c r="K330" s="320">
        <f>CAZUL!F327</f>
        <v>0</v>
      </c>
      <c r="L330" s="321">
        <f>CAZUL!G327</f>
        <v>0</v>
      </c>
      <c r="M330" s="320">
        <f>CAZUL!H327</f>
        <v>0</v>
      </c>
      <c r="N330" s="322" t="s">
        <v>1314</v>
      </c>
      <c r="O330" s="323"/>
      <c r="Z330" s="324">
        <f>CAZUL!C327</f>
        <v>0</v>
      </c>
    </row>
    <row r="331" spans="2:26" ht="13.95" customHeight="1">
      <c r="B331" s="312"/>
      <c r="C331" s="313" t="s">
        <v>1313</v>
      </c>
      <c r="D331" s="314">
        <f>CAZUL!D328</f>
        <v>0</v>
      </c>
      <c r="E331" s="315">
        <f>CAZUL!N328</f>
        <v>0</v>
      </c>
      <c r="F331" s="316">
        <f>INICIO!D$5</f>
        <v>0</v>
      </c>
      <c r="G331" s="317" t="e">
        <f>VLOOKUP(H331,FORNECEDOR!$A$1:$B$897,2,FALSE)</f>
        <v>#N/A</v>
      </c>
      <c r="H331" s="318">
        <f>CAZUL!E328</f>
        <v>0</v>
      </c>
      <c r="I331" s="319" t="e">
        <f>VLOOKUP(Z331,DESPESAS!A$1:D$2035,2,FALSE)</f>
        <v>#N/A</v>
      </c>
      <c r="J331" s="319" t="e">
        <f>VLOOKUP(Z331,DESPESAS!A$1:D$2035,3,FALSE)</f>
        <v>#N/A</v>
      </c>
      <c r="K331" s="320">
        <f>CAZUL!F328</f>
        <v>0</v>
      </c>
      <c r="L331" s="321">
        <f>CAZUL!G328</f>
        <v>0</v>
      </c>
      <c r="M331" s="320">
        <f>CAZUL!H328</f>
        <v>0</v>
      </c>
      <c r="N331" s="322" t="s">
        <v>1314</v>
      </c>
      <c r="O331" s="323"/>
      <c r="Z331" s="324">
        <f>CAZUL!C328</f>
        <v>0</v>
      </c>
    </row>
    <row r="332" spans="2:26" ht="13.95" customHeight="1">
      <c r="B332" s="312"/>
      <c r="C332" s="313" t="s">
        <v>1313</v>
      </c>
      <c r="D332" s="314">
        <f>CAZUL!D329</f>
        <v>0</v>
      </c>
      <c r="E332" s="315">
        <f>CAZUL!N329</f>
        <v>0</v>
      </c>
      <c r="F332" s="316">
        <f>INICIO!D$5</f>
        <v>0</v>
      </c>
      <c r="G332" s="317" t="e">
        <f>VLOOKUP(H332,FORNECEDOR!$A$1:$B$897,2,FALSE)</f>
        <v>#N/A</v>
      </c>
      <c r="H332" s="318">
        <f>CAZUL!E329</f>
        <v>0</v>
      </c>
      <c r="I332" s="319" t="e">
        <f>VLOOKUP(Z332,DESPESAS!A$1:D$2035,2,FALSE)</f>
        <v>#N/A</v>
      </c>
      <c r="J332" s="319" t="e">
        <f>VLOOKUP(Z332,DESPESAS!A$1:D$2035,3,FALSE)</f>
        <v>#N/A</v>
      </c>
      <c r="K332" s="320">
        <f>CAZUL!F329</f>
        <v>0</v>
      </c>
      <c r="L332" s="321">
        <f>CAZUL!G329</f>
        <v>0</v>
      </c>
      <c r="M332" s="320">
        <f>CAZUL!H329</f>
        <v>0</v>
      </c>
      <c r="N332" s="322" t="s">
        <v>1314</v>
      </c>
      <c r="O332" s="323"/>
      <c r="Z332" s="324">
        <f>CAZUL!C329</f>
        <v>0</v>
      </c>
    </row>
    <row r="333" spans="2:26" ht="13.95" customHeight="1">
      <c r="B333" s="312"/>
      <c r="C333" s="7" t="e">
        <f>#REF!</f>
        <v>#REF!</v>
      </c>
      <c r="D333" s="314">
        <f>CAZUL!D330</f>
        <v>0</v>
      </c>
      <c r="E333" s="315">
        <f>CAZUL!N330</f>
        <v>0</v>
      </c>
      <c r="F333" s="316">
        <f>INICIO!D$5</f>
        <v>0</v>
      </c>
      <c r="G333" s="317" t="e">
        <f>VLOOKUP(H333,FORNECEDOR!$A$1:$B$897,2,FALSE)</f>
        <v>#N/A</v>
      </c>
      <c r="H333" s="318">
        <f>CAZUL!E330</f>
        <v>0</v>
      </c>
      <c r="I333" s="319" t="e">
        <f>VLOOKUP(Z333,DESPESAS!A$1:D$2035,2,FALSE)</f>
        <v>#N/A</v>
      </c>
      <c r="J333" s="319" t="e">
        <f>VLOOKUP(Z333,DESPESAS!A$1:D$2035,3,FALSE)</f>
        <v>#N/A</v>
      </c>
      <c r="K333" s="320">
        <f>CAZUL!F330</f>
        <v>0</v>
      </c>
      <c r="L333" s="321">
        <f>CAZUL!G330</f>
        <v>0</v>
      </c>
      <c r="M333" s="320">
        <f>CAZUL!H330</f>
        <v>0</v>
      </c>
      <c r="N333" s="1" t="e">
        <f>#REF!</f>
        <v>#REF!</v>
      </c>
      <c r="O333" s="7" t="e">
        <f>#REF!</f>
        <v>#REF!</v>
      </c>
      <c r="Z333" s="324">
        <f>CAZUL!C330</f>
        <v>0</v>
      </c>
    </row>
    <row r="334" spans="2:26" ht="13.95" customHeight="1">
      <c r="B334" s="312"/>
      <c r="C334" s="7" t="e">
        <f>#REF!</f>
        <v>#REF!</v>
      </c>
      <c r="D334" s="314">
        <f>CAZUL!D331</f>
        <v>0</v>
      </c>
      <c r="E334" s="315">
        <f>CAZUL!N331</f>
        <v>0</v>
      </c>
      <c r="F334" s="316">
        <f>INICIO!D$5</f>
        <v>0</v>
      </c>
      <c r="G334" s="317" t="e">
        <f>VLOOKUP(H334,FORNECEDOR!$A$1:$B$897,2,FALSE)</f>
        <v>#N/A</v>
      </c>
      <c r="H334" s="318">
        <f>CAZUL!E331</f>
        <v>0</v>
      </c>
      <c r="I334" s="319" t="e">
        <f>VLOOKUP(Z334,DESPESAS!A$1:D$2035,2,FALSE)</f>
        <v>#N/A</v>
      </c>
      <c r="J334" s="319" t="e">
        <f>VLOOKUP(Z334,DESPESAS!A$1:D$2035,3,FALSE)</f>
        <v>#N/A</v>
      </c>
      <c r="K334" s="320">
        <f>CAZUL!F331</f>
        <v>0</v>
      </c>
      <c r="L334" s="321">
        <f>CAZUL!G331</f>
        <v>0</v>
      </c>
      <c r="M334" s="320">
        <f>CAZUL!H331</f>
        <v>0</v>
      </c>
      <c r="N334" s="1" t="e">
        <f>#REF!</f>
        <v>#REF!</v>
      </c>
      <c r="O334" s="7" t="e">
        <f>#REF!</f>
        <v>#REF!</v>
      </c>
      <c r="Z334" s="324">
        <f>CAZUL!C331</f>
        <v>0</v>
      </c>
    </row>
    <row r="335" spans="2:26" ht="13.95" customHeight="1">
      <c r="B335" s="312"/>
      <c r="C335" s="7" t="e">
        <f>#REF!</f>
        <v>#REF!</v>
      </c>
      <c r="D335" s="314">
        <f>CAZUL!D332</f>
        <v>0</v>
      </c>
      <c r="E335" s="315">
        <f>CAZUL!N332</f>
        <v>0</v>
      </c>
      <c r="F335" s="316">
        <f>INICIO!D$5</f>
        <v>0</v>
      </c>
      <c r="G335" s="317" t="e">
        <f>VLOOKUP(H335,FORNECEDOR!$A$1:$B$897,2,FALSE)</f>
        <v>#N/A</v>
      </c>
      <c r="H335" s="318">
        <f>CAZUL!E332</f>
        <v>0</v>
      </c>
      <c r="I335" s="319" t="e">
        <f>VLOOKUP(Z335,DESPESAS!A$1:D$2035,2,FALSE)</f>
        <v>#N/A</v>
      </c>
      <c r="J335" s="319" t="e">
        <f>VLOOKUP(Z335,DESPESAS!A$1:D$2035,3,FALSE)</f>
        <v>#N/A</v>
      </c>
      <c r="K335" s="320">
        <f>CAZUL!F332</f>
        <v>0</v>
      </c>
      <c r="L335" s="321">
        <f>CAZUL!G332</f>
        <v>0</v>
      </c>
      <c r="M335" s="320">
        <f>CAZUL!H332</f>
        <v>0</v>
      </c>
      <c r="N335" s="1" t="e">
        <f>#REF!</f>
        <v>#REF!</v>
      </c>
      <c r="O335" s="7" t="e">
        <f>#REF!</f>
        <v>#REF!</v>
      </c>
      <c r="Z335" s="324">
        <f>CAZUL!C332</f>
        <v>0</v>
      </c>
    </row>
    <row r="336" spans="2:26" ht="13.95" customHeight="1">
      <c r="B336" s="312"/>
      <c r="C336" s="7" t="e">
        <f>#REF!</f>
        <v>#REF!</v>
      </c>
      <c r="D336" s="314">
        <f>CAZUL!D333</f>
        <v>0</v>
      </c>
      <c r="E336" s="315">
        <f>CAZUL!N333</f>
        <v>0</v>
      </c>
      <c r="F336" s="316">
        <f>INICIO!D$5</f>
        <v>0</v>
      </c>
      <c r="G336" s="317" t="e">
        <f>VLOOKUP(H336,FORNECEDOR!$A$1:$B$897,2,FALSE)</f>
        <v>#N/A</v>
      </c>
      <c r="H336" s="318">
        <f>CAZUL!E333</f>
        <v>0</v>
      </c>
      <c r="I336" s="319" t="e">
        <f>VLOOKUP(Z336,DESPESAS!A$1:D$2035,2,FALSE)</f>
        <v>#N/A</v>
      </c>
      <c r="J336" s="319" t="e">
        <f>VLOOKUP(Z336,DESPESAS!A$1:D$2035,3,FALSE)</f>
        <v>#N/A</v>
      </c>
      <c r="K336" s="320">
        <f>CAZUL!F333</f>
        <v>0</v>
      </c>
      <c r="L336" s="321">
        <f>CAZUL!G333</f>
        <v>0</v>
      </c>
      <c r="M336" s="320">
        <f>CAZUL!H333</f>
        <v>0</v>
      </c>
      <c r="N336" s="1" t="e">
        <f>#REF!</f>
        <v>#REF!</v>
      </c>
      <c r="O336" s="7" t="e">
        <f>#REF!</f>
        <v>#REF!</v>
      </c>
      <c r="Z336" s="324">
        <f>CAZUL!C333</f>
        <v>0</v>
      </c>
    </row>
    <row r="337" spans="2:26" ht="13.95" customHeight="1">
      <c r="B337" s="312"/>
      <c r="C337" s="7" t="e">
        <f>#REF!</f>
        <v>#REF!</v>
      </c>
      <c r="D337" s="314">
        <f>CAZUL!D334</f>
        <v>0</v>
      </c>
      <c r="E337" s="315">
        <f>CAZUL!N334</f>
        <v>0</v>
      </c>
      <c r="F337" s="316">
        <f>INICIO!D$5</f>
        <v>0</v>
      </c>
      <c r="G337" s="317" t="e">
        <f>VLOOKUP(H337,FORNECEDOR!$A$1:$B$897,2,FALSE)</f>
        <v>#N/A</v>
      </c>
      <c r="H337" s="318">
        <f>CAZUL!E334</f>
        <v>0</v>
      </c>
      <c r="I337" s="319" t="e">
        <f>VLOOKUP(Z337,DESPESAS!A$1:D$2035,2,FALSE)</f>
        <v>#N/A</v>
      </c>
      <c r="J337" s="319" t="e">
        <f>VLOOKUP(Z337,DESPESAS!A$1:D$2035,3,FALSE)</f>
        <v>#N/A</v>
      </c>
      <c r="K337" s="320">
        <f>CAZUL!F334</f>
        <v>0</v>
      </c>
      <c r="L337" s="321">
        <f>CAZUL!G334</f>
        <v>0</v>
      </c>
      <c r="M337" s="320">
        <f>CAZUL!H334</f>
        <v>0</v>
      </c>
      <c r="N337" s="1" t="e">
        <f>#REF!</f>
        <v>#REF!</v>
      </c>
      <c r="O337" s="7" t="e">
        <f>#REF!</f>
        <v>#REF!</v>
      </c>
      <c r="Z337" s="324">
        <f>CAZUL!C334</f>
        <v>0</v>
      </c>
    </row>
    <row r="338" spans="2:26" ht="13.95" customHeight="1">
      <c r="B338" s="312"/>
      <c r="C338" s="7" t="e">
        <f>#REF!</f>
        <v>#REF!</v>
      </c>
      <c r="D338" s="314">
        <f>CAZUL!D335</f>
        <v>0</v>
      </c>
      <c r="E338" s="315">
        <f>CAZUL!N335</f>
        <v>0</v>
      </c>
      <c r="F338" s="316">
        <f>INICIO!D$5</f>
        <v>0</v>
      </c>
      <c r="G338" s="317" t="e">
        <f>VLOOKUP(H338,FORNECEDOR!$A$1:$B$897,2,FALSE)</f>
        <v>#N/A</v>
      </c>
      <c r="H338" s="318">
        <f>CAZUL!E335</f>
        <v>0</v>
      </c>
      <c r="I338" s="319" t="e">
        <f>VLOOKUP(Z338,DESPESAS!A$1:D$2035,2,FALSE)</f>
        <v>#N/A</v>
      </c>
      <c r="J338" s="319" t="e">
        <f>VLOOKUP(Z338,DESPESAS!A$1:D$2035,3,FALSE)</f>
        <v>#N/A</v>
      </c>
      <c r="K338" s="320">
        <f>CAZUL!F335</f>
        <v>0</v>
      </c>
      <c r="L338" s="321">
        <f>CAZUL!G335</f>
        <v>0</v>
      </c>
      <c r="M338" s="320">
        <f>CAZUL!H335</f>
        <v>0</v>
      </c>
      <c r="N338" s="1" t="e">
        <f>#REF!</f>
        <v>#REF!</v>
      </c>
      <c r="O338" s="7" t="e">
        <f>#REF!</f>
        <v>#REF!</v>
      </c>
      <c r="Z338" s="324">
        <f>CAZUL!C335</f>
        <v>0</v>
      </c>
    </row>
    <row r="339" spans="2:26" ht="13.95" customHeight="1">
      <c r="B339" s="312"/>
      <c r="C339" s="7" t="e">
        <f>#REF!</f>
        <v>#REF!</v>
      </c>
      <c r="D339" s="314">
        <f>CAZUL!D336</f>
        <v>0</v>
      </c>
      <c r="E339" s="315">
        <f>CAZUL!N336</f>
        <v>0</v>
      </c>
      <c r="F339" s="316">
        <f>INICIO!D$5</f>
        <v>0</v>
      </c>
      <c r="G339" s="317" t="e">
        <f>VLOOKUP(H339,FORNECEDOR!$A$1:$B$897,2,FALSE)</f>
        <v>#N/A</v>
      </c>
      <c r="H339" s="318">
        <f>CAZUL!E336</f>
        <v>0</v>
      </c>
      <c r="I339" s="319" t="e">
        <f>VLOOKUP(Z339,DESPESAS!A$1:D$2035,2,FALSE)</f>
        <v>#N/A</v>
      </c>
      <c r="J339" s="319" t="e">
        <f>VLOOKUP(Z339,DESPESAS!A$1:D$2035,3,FALSE)</f>
        <v>#N/A</v>
      </c>
      <c r="K339" s="320">
        <f>CAZUL!F336</f>
        <v>0</v>
      </c>
      <c r="L339" s="321">
        <f>CAZUL!G336</f>
        <v>0</v>
      </c>
      <c r="M339" s="320">
        <f>CAZUL!H336</f>
        <v>0</v>
      </c>
      <c r="N339" s="1" t="e">
        <f>#REF!</f>
        <v>#REF!</v>
      </c>
      <c r="O339" s="7" t="e">
        <f>#REF!</f>
        <v>#REF!</v>
      </c>
      <c r="Z339" s="324">
        <f>CAZUL!C336</f>
        <v>0</v>
      </c>
    </row>
    <row r="340" spans="2:26" ht="13.95" customHeight="1">
      <c r="B340" s="312"/>
      <c r="C340" s="7" t="e">
        <f>#REF!</f>
        <v>#REF!</v>
      </c>
      <c r="D340" s="314">
        <f>CAZUL!D337</f>
        <v>0</v>
      </c>
      <c r="E340" s="315">
        <f>CAZUL!N337</f>
        <v>0</v>
      </c>
      <c r="F340" s="316">
        <f>INICIO!D$5</f>
        <v>0</v>
      </c>
      <c r="G340" s="317" t="e">
        <f>VLOOKUP(H340,FORNECEDOR!$A$1:$B$897,2,FALSE)</f>
        <v>#N/A</v>
      </c>
      <c r="H340" s="318">
        <f>CAZUL!E337</f>
        <v>0</v>
      </c>
      <c r="I340" s="319" t="e">
        <f>VLOOKUP(Z340,DESPESAS!A$1:D$2035,2,FALSE)</f>
        <v>#N/A</v>
      </c>
      <c r="J340" s="319" t="e">
        <f>VLOOKUP(Z340,DESPESAS!A$1:D$2035,3,FALSE)</f>
        <v>#N/A</v>
      </c>
      <c r="K340" s="320">
        <f>CAZUL!F337</f>
        <v>0</v>
      </c>
      <c r="L340" s="321">
        <f>CAZUL!G337</f>
        <v>0</v>
      </c>
      <c r="M340" s="320">
        <f>CAZUL!H337</f>
        <v>0</v>
      </c>
      <c r="N340" s="1" t="e">
        <f>#REF!</f>
        <v>#REF!</v>
      </c>
      <c r="O340" s="7" t="e">
        <f>#REF!</f>
        <v>#REF!</v>
      </c>
      <c r="Z340" s="324">
        <f>CAZUL!C337</f>
        <v>0</v>
      </c>
    </row>
    <row r="341" spans="2:26" ht="13.95" customHeight="1">
      <c r="B341" s="312"/>
      <c r="C341" s="7" t="e">
        <f>#REF!</f>
        <v>#REF!</v>
      </c>
      <c r="D341" s="314">
        <f>CAZUL!D338</f>
        <v>0</v>
      </c>
      <c r="E341" s="315">
        <f>CAZUL!N338</f>
        <v>0</v>
      </c>
      <c r="F341" s="316">
        <f>INICIO!D$5</f>
        <v>0</v>
      </c>
      <c r="G341" s="317" t="e">
        <f>VLOOKUP(H341,FORNECEDOR!$A$1:$B$897,2,FALSE)</f>
        <v>#N/A</v>
      </c>
      <c r="H341" s="318">
        <f>CAZUL!E338</f>
        <v>0</v>
      </c>
      <c r="I341" s="319" t="e">
        <f>VLOOKUP(Z341,DESPESAS!A$1:D$2035,2,FALSE)</f>
        <v>#N/A</v>
      </c>
      <c r="J341" s="319" t="e">
        <f>VLOOKUP(Z341,DESPESAS!A$1:D$2035,3,FALSE)</f>
        <v>#N/A</v>
      </c>
      <c r="K341" s="320">
        <f>CAZUL!F338</f>
        <v>0</v>
      </c>
      <c r="L341" s="321">
        <f>CAZUL!G338</f>
        <v>0</v>
      </c>
      <c r="M341" s="320">
        <f>CAZUL!H338</f>
        <v>0</v>
      </c>
      <c r="N341" s="1" t="e">
        <f>#REF!</f>
        <v>#REF!</v>
      </c>
      <c r="O341" s="7" t="e">
        <f>#REF!</f>
        <v>#REF!</v>
      </c>
      <c r="Z341" s="324">
        <f>CAZUL!C338</f>
        <v>0</v>
      </c>
    </row>
    <row r="342" spans="2:26" ht="13.95" customHeight="1">
      <c r="B342" s="312"/>
      <c r="C342" s="7" t="e">
        <f>#REF!</f>
        <v>#REF!</v>
      </c>
      <c r="D342" s="314">
        <f>CAZUL!D339</f>
        <v>0</v>
      </c>
      <c r="E342" s="315">
        <f>CAZUL!N339</f>
        <v>0</v>
      </c>
      <c r="F342" s="316">
        <f>INICIO!D$5</f>
        <v>0</v>
      </c>
      <c r="G342" s="317" t="e">
        <f>VLOOKUP(H342,FORNECEDOR!$A$1:$B$897,2,FALSE)</f>
        <v>#N/A</v>
      </c>
      <c r="H342" s="318">
        <f>CAZUL!E339</f>
        <v>0</v>
      </c>
      <c r="I342" s="319" t="e">
        <f>VLOOKUP(Z342,DESPESAS!A$1:D$2035,2,FALSE)</f>
        <v>#N/A</v>
      </c>
      <c r="J342" s="319" t="e">
        <f>VLOOKUP(Z342,DESPESAS!A$1:D$2035,3,FALSE)</f>
        <v>#N/A</v>
      </c>
      <c r="K342" s="320">
        <f>CAZUL!F339</f>
        <v>0</v>
      </c>
      <c r="L342" s="321">
        <f>CAZUL!G339</f>
        <v>0</v>
      </c>
      <c r="M342" s="320">
        <f>CAZUL!H339</f>
        <v>0</v>
      </c>
      <c r="N342" s="1" t="e">
        <f>#REF!</f>
        <v>#REF!</v>
      </c>
      <c r="O342" s="7" t="e">
        <f>#REF!</f>
        <v>#REF!</v>
      </c>
      <c r="Z342" s="324">
        <f>CAZUL!C339</f>
        <v>0</v>
      </c>
    </row>
    <row r="343" spans="2:26" ht="13.95" customHeight="1">
      <c r="B343" s="312"/>
      <c r="C343" s="7" t="e">
        <f>#REF!</f>
        <v>#REF!</v>
      </c>
      <c r="D343" s="314">
        <f>CAZUL!D340</f>
        <v>0</v>
      </c>
      <c r="E343" s="315">
        <f>CAZUL!N340</f>
        <v>0</v>
      </c>
      <c r="F343" s="316">
        <f>INICIO!D$5</f>
        <v>0</v>
      </c>
      <c r="G343" s="317" t="e">
        <f>VLOOKUP(H343,FORNECEDOR!$A$1:$B$897,2,FALSE)</f>
        <v>#N/A</v>
      </c>
      <c r="H343" s="318">
        <f>CAZUL!E340</f>
        <v>0</v>
      </c>
      <c r="I343" s="319" t="e">
        <f>VLOOKUP(Z343,DESPESAS!A$1:D$2035,2,FALSE)</f>
        <v>#N/A</v>
      </c>
      <c r="J343" s="319" t="e">
        <f>VLOOKUP(Z343,DESPESAS!A$1:D$2035,3,FALSE)</f>
        <v>#N/A</v>
      </c>
      <c r="K343" s="320">
        <f>CAZUL!F340</f>
        <v>0</v>
      </c>
      <c r="L343" s="321">
        <f>CAZUL!G340</f>
        <v>0</v>
      </c>
      <c r="M343" s="320">
        <f>CAZUL!H340</f>
        <v>0</v>
      </c>
      <c r="N343" s="1" t="e">
        <f>#REF!</f>
        <v>#REF!</v>
      </c>
      <c r="O343" s="7" t="e">
        <f>#REF!</f>
        <v>#REF!</v>
      </c>
      <c r="Z343" s="324">
        <f>CAZUL!C340</f>
        <v>0</v>
      </c>
    </row>
    <row r="344" spans="2:26" ht="13.95" customHeight="1">
      <c r="B344" s="312"/>
      <c r="C344" s="7" t="e">
        <f>#REF!</f>
        <v>#REF!</v>
      </c>
      <c r="D344" s="314">
        <f>CAZUL!D341</f>
        <v>0</v>
      </c>
      <c r="E344" s="315">
        <f>CAZUL!N341</f>
        <v>0</v>
      </c>
      <c r="F344" s="316">
        <f>INICIO!D$5</f>
        <v>0</v>
      </c>
      <c r="G344" s="317" t="e">
        <f>VLOOKUP(H344,FORNECEDOR!$A$1:$B$897,2,FALSE)</f>
        <v>#N/A</v>
      </c>
      <c r="H344" s="318">
        <f>CAZUL!E341</f>
        <v>0</v>
      </c>
      <c r="I344" s="319" t="e">
        <f>VLOOKUP(Z344,DESPESAS!A$1:D$2035,2,FALSE)</f>
        <v>#N/A</v>
      </c>
      <c r="J344" s="319" t="e">
        <f>VLOOKUP(Z344,DESPESAS!A$1:D$2035,3,FALSE)</f>
        <v>#N/A</v>
      </c>
      <c r="K344" s="320">
        <f>CAZUL!F341</f>
        <v>0</v>
      </c>
      <c r="L344" s="321">
        <f>CAZUL!G341</f>
        <v>0</v>
      </c>
      <c r="M344" s="320">
        <f>CAZUL!H341</f>
        <v>0</v>
      </c>
      <c r="N344" s="1" t="e">
        <f>#REF!</f>
        <v>#REF!</v>
      </c>
      <c r="O344" s="7" t="e">
        <f>#REF!</f>
        <v>#REF!</v>
      </c>
      <c r="Z344" s="324">
        <f>CAZUL!C341</f>
        <v>0</v>
      </c>
    </row>
    <row r="345" spans="2:26" ht="13.95" customHeight="1">
      <c r="B345" s="312"/>
      <c r="C345" s="7" t="e">
        <f>#REF!</f>
        <v>#REF!</v>
      </c>
      <c r="D345" s="314">
        <f>CAZUL!D342</f>
        <v>0</v>
      </c>
      <c r="E345" s="315">
        <f>CAZUL!N342</f>
        <v>0</v>
      </c>
      <c r="F345" s="316">
        <f>INICIO!D$5</f>
        <v>0</v>
      </c>
      <c r="G345" s="317" t="e">
        <f>VLOOKUP(H345,FORNECEDOR!$A$1:$B$897,2,FALSE)</f>
        <v>#N/A</v>
      </c>
      <c r="H345" s="318">
        <f>CAZUL!E342</f>
        <v>0</v>
      </c>
      <c r="I345" s="319" t="e">
        <f>VLOOKUP(Z345,DESPESAS!A$1:D$2035,2,FALSE)</f>
        <v>#N/A</v>
      </c>
      <c r="J345" s="319" t="e">
        <f>VLOOKUP(Z345,DESPESAS!A$1:D$2035,3,FALSE)</f>
        <v>#N/A</v>
      </c>
      <c r="K345" s="320">
        <f>CAZUL!F342</f>
        <v>0</v>
      </c>
      <c r="L345" s="321">
        <f>CAZUL!G342</f>
        <v>0</v>
      </c>
      <c r="M345" s="320">
        <f>CAZUL!H342</f>
        <v>0</v>
      </c>
      <c r="N345" s="1" t="e">
        <f>#REF!</f>
        <v>#REF!</v>
      </c>
      <c r="O345" s="7" t="e">
        <f>#REF!</f>
        <v>#REF!</v>
      </c>
      <c r="Z345" s="324">
        <f>CAZUL!C342</f>
        <v>0</v>
      </c>
    </row>
    <row r="346" spans="2:26" ht="13.95" customHeight="1">
      <c r="B346" s="312"/>
      <c r="C346" s="7" t="e">
        <f>#REF!</f>
        <v>#REF!</v>
      </c>
      <c r="D346" s="314">
        <f>CAZUL!D343</f>
        <v>0</v>
      </c>
      <c r="E346" s="315">
        <f>CAZUL!N343</f>
        <v>0</v>
      </c>
      <c r="F346" s="316">
        <f>INICIO!D$5</f>
        <v>0</v>
      </c>
      <c r="G346" s="317" t="e">
        <f>VLOOKUP(H346,FORNECEDOR!$A$1:$B$897,2,FALSE)</f>
        <v>#N/A</v>
      </c>
      <c r="H346" s="318">
        <f>CAZUL!E343</f>
        <v>0</v>
      </c>
      <c r="I346" s="319" t="e">
        <f>VLOOKUP(Z346,DESPESAS!A$1:D$2035,2,FALSE)</f>
        <v>#N/A</v>
      </c>
      <c r="J346" s="319" t="e">
        <f>VLOOKUP(Z346,DESPESAS!A$1:D$2035,3,FALSE)</f>
        <v>#N/A</v>
      </c>
      <c r="K346" s="320">
        <f>CAZUL!F343</f>
        <v>0</v>
      </c>
      <c r="L346" s="321">
        <f>CAZUL!G343</f>
        <v>0</v>
      </c>
      <c r="M346" s="320">
        <f>CAZUL!H343</f>
        <v>0</v>
      </c>
      <c r="N346" s="1" t="e">
        <f>#REF!</f>
        <v>#REF!</v>
      </c>
      <c r="O346" s="7" t="e">
        <f>#REF!</f>
        <v>#REF!</v>
      </c>
      <c r="Z346" s="324">
        <f>CAZUL!C343</f>
        <v>0</v>
      </c>
    </row>
    <row r="347" spans="2:26" ht="13.95" customHeight="1">
      <c r="B347" s="312"/>
      <c r="C347" s="7" t="e">
        <f>#REF!</f>
        <v>#REF!</v>
      </c>
      <c r="D347" s="314">
        <f>CAZUL!D344</f>
        <v>0</v>
      </c>
      <c r="E347" s="315">
        <f>CAZUL!N344</f>
        <v>0</v>
      </c>
      <c r="F347" s="316">
        <f>INICIO!D$5</f>
        <v>0</v>
      </c>
      <c r="G347" s="317" t="e">
        <f>VLOOKUP(H347,FORNECEDOR!$A$1:$B$897,2,FALSE)</f>
        <v>#N/A</v>
      </c>
      <c r="H347" s="318">
        <f>CAZUL!E344</f>
        <v>0</v>
      </c>
      <c r="I347" s="319" t="e">
        <f>VLOOKUP(Z347,DESPESAS!A$1:D$2035,2,FALSE)</f>
        <v>#N/A</v>
      </c>
      <c r="J347" s="319" t="e">
        <f>VLOOKUP(Z347,DESPESAS!A$1:D$2035,3,FALSE)</f>
        <v>#N/A</v>
      </c>
      <c r="K347" s="320">
        <f>CAZUL!F344</f>
        <v>0</v>
      </c>
      <c r="L347" s="321">
        <f>CAZUL!G344</f>
        <v>0</v>
      </c>
      <c r="M347" s="320">
        <f>CAZUL!H344</f>
        <v>0</v>
      </c>
      <c r="N347" s="1" t="e">
        <f>#REF!</f>
        <v>#REF!</v>
      </c>
      <c r="O347" s="7" t="e">
        <f>#REF!</f>
        <v>#REF!</v>
      </c>
      <c r="Z347" s="324">
        <f>CAZUL!C344</f>
        <v>0</v>
      </c>
    </row>
    <row r="348" spans="2:26" ht="13.95" customHeight="1">
      <c r="B348" s="312"/>
      <c r="C348" s="7" t="e">
        <f>#REF!</f>
        <v>#REF!</v>
      </c>
      <c r="D348" s="314">
        <f>CAZUL!D345</f>
        <v>0</v>
      </c>
      <c r="E348" s="315">
        <f>CAZUL!N345</f>
        <v>0</v>
      </c>
      <c r="F348" s="316">
        <f>INICIO!D$5</f>
        <v>0</v>
      </c>
      <c r="G348" s="317" t="e">
        <f>VLOOKUP(H348,FORNECEDOR!$A$1:$B$897,2,FALSE)</f>
        <v>#N/A</v>
      </c>
      <c r="H348" s="318">
        <f>CAZUL!E345</f>
        <v>0</v>
      </c>
      <c r="I348" s="319" t="e">
        <f>VLOOKUP(Z348,DESPESAS!A$1:D$2035,2,FALSE)</f>
        <v>#N/A</v>
      </c>
      <c r="J348" s="319" t="e">
        <f>VLOOKUP(Z348,DESPESAS!A$1:D$2035,3,FALSE)</f>
        <v>#N/A</v>
      </c>
      <c r="K348" s="320">
        <f>CAZUL!F345</f>
        <v>0</v>
      </c>
      <c r="L348" s="321">
        <f>CAZUL!G345</f>
        <v>0</v>
      </c>
      <c r="M348" s="320">
        <f>CAZUL!H345</f>
        <v>0</v>
      </c>
      <c r="N348" s="1" t="e">
        <f>#REF!</f>
        <v>#REF!</v>
      </c>
      <c r="O348" s="7" t="e">
        <f>#REF!</f>
        <v>#REF!</v>
      </c>
      <c r="Z348" s="324">
        <f>CAZUL!C345</f>
        <v>0</v>
      </c>
    </row>
    <row r="349" spans="2:26" ht="13.95" customHeight="1">
      <c r="B349" s="312"/>
      <c r="C349" s="7" t="e">
        <f>#REF!</f>
        <v>#REF!</v>
      </c>
      <c r="D349" s="314">
        <f>CAZUL!D346</f>
        <v>0</v>
      </c>
      <c r="E349" s="315">
        <f>CAZUL!N346</f>
        <v>0</v>
      </c>
      <c r="F349" s="316">
        <f>INICIO!D$5</f>
        <v>0</v>
      </c>
      <c r="G349" s="317" t="e">
        <f>VLOOKUP(H349,FORNECEDOR!$A$1:$B$897,2,FALSE)</f>
        <v>#N/A</v>
      </c>
      <c r="H349" s="318">
        <f>CAZUL!E346</f>
        <v>0</v>
      </c>
      <c r="I349" s="319" t="e">
        <f>VLOOKUP(Z349,DESPESAS!A$1:D$2035,2,FALSE)</f>
        <v>#N/A</v>
      </c>
      <c r="J349" s="319" t="e">
        <f>VLOOKUP(Z349,DESPESAS!A$1:D$2035,3,FALSE)</f>
        <v>#N/A</v>
      </c>
      <c r="K349" s="320">
        <f>CAZUL!F346</f>
        <v>0</v>
      </c>
      <c r="L349" s="321">
        <f>CAZUL!G346</f>
        <v>0</v>
      </c>
      <c r="M349" s="320">
        <f>CAZUL!H346</f>
        <v>0</v>
      </c>
      <c r="N349" s="1" t="e">
        <f>#REF!</f>
        <v>#REF!</v>
      </c>
      <c r="O349" s="7" t="e">
        <f>#REF!</f>
        <v>#REF!</v>
      </c>
      <c r="Z349" s="324">
        <f>CAZUL!C346</f>
        <v>0</v>
      </c>
    </row>
    <row r="350" spans="2:26" ht="13.95" customHeight="1">
      <c r="B350" s="312"/>
      <c r="C350" s="7" t="e">
        <f>#REF!</f>
        <v>#REF!</v>
      </c>
      <c r="D350" s="314">
        <f>CAZUL!D347</f>
        <v>0</v>
      </c>
      <c r="E350" s="315">
        <f>CAZUL!N347</f>
        <v>0</v>
      </c>
      <c r="F350" s="316">
        <f>INICIO!D$5</f>
        <v>0</v>
      </c>
      <c r="G350" s="317" t="e">
        <f>VLOOKUP(H350,FORNECEDOR!$A$1:$B$897,2,FALSE)</f>
        <v>#N/A</v>
      </c>
      <c r="H350" s="318">
        <f>CAZUL!E347</f>
        <v>0</v>
      </c>
      <c r="I350" s="319" t="e">
        <f>VLOOKUP(Z350,DESPESAS!A$1:D$2035,2,FALSE)</f>
        <v>#N/A</v>
      </c>
      <c r="J350" s="319" t="e">
        <f>VLOOKUP(Z350,DESPESAS!A$1:D$2035,3,FALSE)</f>
        <v>#N/A</v>
      </c>
      <c r="K350" s="320">
        <f>CAZUL!F347</f>
        <v>0</v>
      </c>
      <c r="L350" s="321">
        <f>CAZUL!G347</f>
        <v>0</v>
      </c>
      <c r="M350" s="320">
        <f>CAZUL!H347</f>
        <v>0</v>
      </c>
      <c r="N350" s="1" t="e">
        <f>#REF!</f>
        <v>#REF!</v>
      </c>
      <c r="O350" s="7" t="e">
        <f>#REF!</f>
        <v>#REF!</v>
      </c>
      <c r="Z350" s="324">
        <f>CAZUL!C347</f>
        <v>0</v>
      </c>
    </row>
    <row r="351" spans="2:26" ht="13.95" customHeight="1">
      <c r="B351" s="312"/>
      <c r="C351" s="7" t="e">
        <f>#REF!</f>
        <v>#REF!</v>
      </c>
      <c r="D351" s="314">
        <f>CAZUL!D348</f>
        <v>0</v>
      </c>
      <c r="E351" s="315">
        <f>CAZUL!N348</f>
        <v>0</v>
      </c>
      <c r="F351" s="316">
        <f>INICIO!D$5</f>
        <v>0</v>
      </c>
      <c r="G351" s="317" t="e">
        <f>VLOOKUP(H351,FORNECEDOR!$A$1:$B$897,2,FALSE)</f>
        <v>#N/A</v>
      </c>
      <c r="H351" s="318">
        <f>CAZUL!E348</f>
        <v>0</v>
      </c>
      <c r="I351" s="319" t="e">
        <f>VLOOKUP(Z351,DESPESAS!A$1:D$2035,2,FALSE)</f>
        <v>#N/A</v>
      </c>
      <c r="J351" s="319" t="e">
        <f>VLOOKUP(Z351,DESPESAS!A$1:D$2035,3,FALSE)</f>
        <v>#N/A</v>
      </c>
      <c r="K351" s="320">
        <f>CAZUL!F348</f>
        <v>0</v>
      </c>
      <c r="L351" s="321">
        <f>CAZUL!G348</f>
        <v>0</v>
      </c>
      <c r="M351" s="320">
        <f>CAZUL!H348</f>
        <v>0</v>
      </c>
      <c r="N351" s="1" t="e">
        <f>#REF!</f>
        <v>#REF!</v>
      </c>
      <c r="O351" s="7" t="e">
        <f>#REF!</f>
        <v>#REF!</v>
      </c>
      <c r="Z351" s="324">
        <f>CAZUL!C348</f>
        <v>0</v>
      </c>
    </row>
    <row r="352" spans="2:26" ht="13.95" customHeight="1">
      <c r="B352" s="312"/>
      <c r="C352" s="7" t="e">
        <f>#REF!</f>
        <v>#REF!</v>
      </c>
      <c r="D352" s="314">
        <f>CAZUL!D349</f>
        <v>0</v>
      </c>
      <c r="E352" s="315">
        <f>CAZUL!N349</f>
        <v>0</v>
      </c>
      <c r="F352" s="316">
        <f>INICIO!D$5</f>
        <v>0</v>
      </c>
      <c r="G352" s="317" t="e">
        <f>VLOOKUP(H352,FORNECEDOR!$A$1:$B$897,2,FALSE)</f>
        <v>#N/A</v>
      </c>
      <c r="H352" s="318">
        <f>CAZUL!E349</f>
        <v>0</v>
      </c>
      <c r="I352" s="319" t="e">
        <f>VLOOKUP(Z352,DESPESAS!A$1:D$2035,2,FALSE)</f>
        <v>#N/A</v>
      </c>
      <c r="J352" s="319" t="e">
        <f>VLOOKUP(Z352,DESPESAS!A$1:D$2035,3,FALSE)</f>
        <v>#N/A</v>
      </c>
      <c r="K352" s="320">
        <f>CAZUL!F349</f>
        <v>0</v>
      </c>
      <c r="L352" s="321">
        <f>CAZUL!G349</f>
        <v>0</v>
      </c>
      <c r="M352" s="320">
        <f>CAZUL!H349</f>
        <v>0</v>
      </c>
      <c r="N352" s="1" t="e">
        <f>#REF!</f>
        <v>#REF!</v>
      </c>
      <c r="O352" s="7" t="e">
        <f>#REF!</f>
        <v>#REF!</v>
      </c>
      <c r="Z352" s="324">
        <f>CAZUL!C349</f>
        <v>0</v>
      </c>
    </row>
    <row r="353" spans="2:26" ht="13.95" customHeight="1">
      <c r="B353" s="312"/>
      <c r="C353" s="7" t="e">
        <f>#REF!</f>
        <v>#REF!</v>
      </c>
      <c r="D353" s="314">
        <f>CAZUL!D350</f>
        <v>0</v>
      </c>
      <c r="E353" s="315">
        <f>CAZUL!N350</f>
        <v>0</v>
      </c>
      <c r="F353" s="316">
        <f>INICIO!D$5</f>
        <v>0</v>
      </c>
      <c r="G353" s="317" t="e">
        <f>VLOOKUP(H353,FORNECEDOR!$A$1:$B$897,2,FALSE)</f>
        <v>#N/A</v>
      </c>
      <c r="H353" s="318">
        <f>CAZUL!E350</f>
        <v>0</v>
      </c>
      <c r="I353" s="319" t="e">
        <f>VLOOKUP(Z353,DESPESAS!A$1:D$2035,2,FALSE)</f>
        <v>#N/A</v>
      </c>
      <c r="J353" s="319" t="e">
        <f>VLOOKUP(Z353,DESPESAS!A$1:D$2035,3,FALSE)</f>
        <v>#N/A</v>
      </c>
      <c r="K353" s="320">
        <f>CAZUL!F350</f>
        <v>0</v>
      </c>
      <c r="L353" s="321">
        <f>CAZUL!G350</f>
        <v>0</v>
      </c>
      <c r="M353" s="320">
        <f>CAZUL!H350</f>
        <v>0</v>
      </c>
      <c r="N353" s="1" t="e">
        <f>#REF!</f>
        <v>#REF!</v>
      </c>
      <c r="O353" s="7" t="e">
        <f>#REF!</f>
        <v>#REF!</v>
      </c>
      <c r="Z353" s="324">
        <f>CAZUL!C350</f>
        <v>0</v>
      </c>
    </row>
    <row r="354" spans="2:26" ht="13.95" customHeight="1">
      <c r="B354" s="312"/>
      <c r="C354" s="7" t="e">
        <f>#REF!</f>
        <v>#REF!</v>
      </c>
      <c r="D354" s="314">
        <f>CAZUL!D351</f>
        <v>0</v>
      </c>
      <c r="E354" s="315">
        <f>CAZUL!N351</f>
        <v>0</v>
      </c>
      <c r="F354" s="316">
        <f>INICIO!D$5</f>
        <v>0</v>
      </c>
      <c r="G354" s="317" t="e">
        <f>VLOOKUP(H354,FORNECEDOR!$A$1:$B$897,2,FALSE)</f>
        <v>#N/A</v>
      </c>
      <c r="H354" s="318">
        <f>CAZUL!E351</f>
        <v>0</v>
      </c>
      <c r="I354" s="319" t="e">
        <f>VLOOKUP(Z354,DESPESAS!A$1:D$2035,2,FALSE)</f>
        <v>#N/A</v>
      </c>
      <c r="J354" s="319" t="e">
        <f>VLOOKUP(Z354,DESPESAS!A$1:D$2035,3,FALSE)</f>
        <v>#N/A</v>
      </c>
      <c r="K354" s="320">
        <f>CAZUL!F351</f>
        <v>0</v>
      </c>
      <c r="L354" s="321">
        <f>CAZUL!G351</f>
        <v>0</v>
      </c>
      <c r="M354" s="320">
        <f>CAZUL!H351</f>
        <v>0</v>
      </c>
      <c r="N354" s="1" t="e">
        <f>#REF!</f>
        <v>#REF!</v>
      </c>
      <c r="O354" s="7" t="e">
        <f>#REF!</f>
        <v>#REF!</v>
      </c>
      <c r="Z354" s="324">
        <f>CAZUL!C351</f>
        <v>0</v>
      </c>
    </row>
    <row r="355" spans="2:26" ht="13.95" customHeight="1">
      <c r="B355" s="312"/>
      <c r="C355" s="7" t="e">
        <f>#REF!</f>
        <v>#REF!</v>
      </c>
      <c r="D355" s="314">
        <f>CAZUL!D352</f>
        <v>0</v>
      </c>
      <c r="E355" s="315">
        <f>CAZUL!N352</f>
        <v>0</v>
      </c>
      <c r="F355" s="316">
        <f>INICIO!D$5</f>
        <v>0</v>
      </c>
      <c r="G355" s="317" t="e">
        <f>VLOOKUP(H355,FORNECEDOR!$A$1:$B$897,2,FALSE)</f>
        <v>#N/A</v>
      </c>
      <c r="H355" s="318">
        <f>CAZUL!E352</f>
        <v>0</v>
      </c>
      <c r="I355" s="319" t="e">
        <f>VLOOKUP(Z355,DESPESAS!A$1:D$2035,2,FALSE)</f>
        <v>#N/A</v>
      </c>
      <c r="J355" s="319" t="e">
        <f>VLOOKUP(Z355,DESPESAS!A$1:D$2035,3,FALSE)</f>
        <v>#N/A</v>
      </c>
      <c r="K355" s="320">
        <f>CAZUL!F352</f>
        <v>0</v>
      </c>
      <c r="L355" s="321">
        <f>CAZUL!G352</f>
        <v>0</v>
      </c>
      <c r="M355" s="320">
        <f>CAZUL!H352</f>
        <v>0</v>
      </c>
      <c r="N355" s="1" t="e">
        <f>#REF!</f>
        <v>#REF!</v>
      </c>
      <c r="O355" s="7" t="e">
        <f>#REF!</f>
        <v>#REF!</v>
      </c>
      <c r="Z355" s="324">
        <f>CAZUL!C352</f>
        <v>0</v>
      </c>
    </row>
    <row r="356" spans="2:26" ht="13.95" customHeight="1">
      <c r="B356" s="312"/>
      <c r="C356" s="7" t="e">
        <f>#REF!</f>
        <v>#REF!</v>
      </c>
      <c r="D356" s="314">
        <f>CAZUL!D353</f>
        <v>0</v>
      </c>
      <c r="E356" s="315">
        <f>CAZUL!N353</f>
        <v>0</v>
      </c>
      <c r="F356" s="316">
        <f>INICIO!D$5</f>
        <v>0</v>
      </c>
      <c r="G356" s="317" t="e">
        <f>VLOOKUP(H356,FORNECEDOR!$A$1:$B$897,2,FALSE)</f>
        <v>#N/A</v>
      </c>
      <c r="H356" s="318">
        <f>CAZUL!E353</f>
        <v>0</v>
      </c>
      <c r="I356" s="319" t="e">
        <f>VLOOKUP(Z356,DESPESAS!A$1:D$2035,2,FALSE)</f>
        <v>#N/A</v>
      </c>
      <c r="J356" s="319" t="e">
        <f>VLOOKUP(Z356,DESPESAS!A$1:D$2035,3,FALSE)</f>
        <v>#N/A</v>
      </c>
      <c r="K356" s="320">
        <f>CAZUL!F353</f>
        <v>0</v>
      </c>
      <c r="L356" s="321">
        <f>CAZUL!G353</f>
        <v>0</v>
      </c>
      <c r="M356" s="320">
        <f>CAZUL!H353</f>
        <v>0</v>
      </c>
      <c r="N356" s="1" t="e">
        <f>#REF!</f>
        <v>#REF!</v>
      </c>
      <c r="O356" s="7" t="e">
        <f>#REF!</f>
        <v>#REF!</v>
      </c>
      <c r="Z356" s="324">
        <f>CAZUL!C353</f>
        <v>0</v>
      </c>
    </row>
    <row r="357" spans="2:26" ht="13.95" customHeight="1">
      <c r="B357" s="312"/>
      <c r="C357" s="7" t="e">
        <f>#REF!</f>
        <v>#REF!</v>
      </c>
      <c r="D357" s="314">
        <f>CAZUL!D354</f>
        <v>0</v>
      </c>
      <c r="E357" s="315">
        <f>CAZUL!N354</f>
        <v>0</v>
      </c>
      <c r="F357" s="316">
        <f>INICIO!D$5</f>
        <v>0</v>
      </c>
      <c r="G357" s="317" t="e">
        <f>VLOOKUP(H357,FORNECEDOR!$A$1:$B$897,2,FALSE)</f>
        <v>#N/A</v>
      </c>
      <c r="H357" s="318">
        <f>CAZUL!E354</f>
        <v>0</v>
      </c>
      <c r="I357" s="319" t="e">
        <f>VLOOKUP(Z357,DESPESAS!A$1:D$2035,2,FALSE)</f>
        <v>#N/A</v>
      </c>
      <c r="J357" s="319" t="e">
        <f>VLOOKUP(Z357,DESPESAS!A$1:D$2035,3,FALSE)</f>
        <v>#N/A</v>
      </c>
      <c r="K357" s="320">
        <f>CAZUL!F354</f>
        <v>0</v>
      </c>
      <c r="L357" s="321">
        <f>CAZUL!G354</f>
        <v>0</v>
      </c>
      <c r="M357" s="320">
        <f>CAZUL!H354</f>
        <v>0</v>
      </c>
      <c r="N357" s="1" t="e">
        <f>#REF!</f>
        <v>#REF!</v>
      </c>
      <c r="O357" s="7" t="e">
        <f>#REF!</f>
        <v>#REF!</v>
      </c>
      <c r="Z357" s="324">
        <f>CAZUL!C354</f>
        <v>0</v>
      </c>
    </row>
    <row r="358" spans="2:26" ht="13.95" customHeight="1">
      <c r="B358" s="312"/>
      <c r="C358" s="7" t="e">
        <f>#REF!</f>
        <v>#REF!</v>
      </c>
      <c r="D358" s="314">
        <f>CAZUL!D355</f>
        <v>0</v>
      </c>
      <c r="E358" s="315">
        <f>CAZUL!N355</f>
        <v>0</v>
      </c>
      <c r="F358" s="316">
        <f>INICIO!D$5</f>
        <v>0</v>
      </c>
      <c r="G358" s="317" t="e">
        <f>VLOOKUP(H358,FORNECEDOR!$A$1:$B$897,2,FALSE)</f>
        <v>#N/A</v>
      </c>
      <c r="H358" s="318">
        <f>CAZUL!E355</f>
        <v>0</v>
      </c>
      <c r="I358" s="319" t="e">
        <f>VLOOKUP(Z358,DESPESAS!A$1:D$2035,2,FALSE)</f>
        <v>#N/A</v>
      </c>
      <c r="J358" s="319" t="e">
        <f>VLOOKUP(Z358,DESPESAS!A$1:D$2035,3,FALSE)</f>
        <v>#N/A</v>
      </c>
      <c r="K358" s="320">
        <f>CAZUL!F355</f>
        <v>0</v>
      </c>
      <c r="L358" s="321">
        <f>CAZUL!G355</f>
        <v>0</v>
      </c>
      <c r="M358" s="320">
        <f>CAZUL!H355</f>
        <v>0</v>
      </c>
      <c r="N358" s="1" t="e">
        <f>#REF!</f>
        <v>#REF!</v>
      </c>
      <c r="O358" s="7" t="e">
        <f>#REF!</f>
        <v>#REF!</v>
      </c>
      <c r="Z358" s="324">
        <f>CAZUL!C355</f>
        <v>0</v>
      </c>
    </row>
    <row r="359" spans="2:26" ht="13.95" customHeight="1">
      <c r="B359" s="312"/>
      <c r="C359" s="7" t="e">
        <f>#REF!</f>
        <v>#REF!</v>
      </c>
      <c r="D359" s="314">
        <f>CAZUL!D356</f>
        <v>0</v>
      </c>
      <c r="E359" s="315">
        <f>CAZUL!N356</f>
        <v>0</v>
      </c>
      <c r="F359" s="316">
        <f>INICIO!D$5</f>
        <v>0</v>
      </c>
      <c r="G359" s="317" t="e">
        <f>VLOOKUP(H359,FORNECEDOR!$A$1:$B$897,2,FALSE)</f>
        <v>#N/A</v>
      </c>
      <c r="H359" s="318">
        <f>CAZUL!E356</f>
        <v>0</v>
      </c>
      <c r="I359" s="319" t="e">
        <f>VLOOKUP(Z359,DESPESAS!A$1:D$2035,2,FALSE)</f>
        <v>#N/A</v>
      </c>
      <c r="J359" s="319" t="e">
        <f>VLOOKUP(Z359,DESPESAS!A$1:D$2035,3,FALSE)</f>
        <v>#N/A</v>
      </c>
      <c r="K359" s="320">
        <f>CAZUL!F356</f>
        <v>0</v>
      </c>
      <c r="L359" s="321">
        <f>CAZUL!G356</f>
        <v>0</v>
      </c>
      <c r="M359" s="320">
        <f>CAZUL!H356</f>
        <v>0</v>
      </c>
      <c r="N359" s="1" t="e">
        <f>#REF!</f>
        <v>#REF!</v>
      </c>
      <c r="O359" s="7" t="e">
        <f>#REF!</f>
        <v>#REF!</v>
      </c>
      <c r="Z359" s="324">
        <f>CAZUL!C356</f>
        <v>0</v>
      </c>
    </row>
    <row r="360" spans="2:26" ht="13.95" customHeight="1">
      <c r="B360" s="312"/>
      <c r="C360" s="7" t="e">
        <f>#REF!</f>
        <v>#REF!</v>
      </c>
      <c r="D360" s="314">
        <f>CAZUL!D357</f>
        <v>0</v>
      </c>
      <c r="E360" s="315">
        <f>CAZUL!N357</f>
        <v>0</v>
      </c>
      <c r="F360" s="316">
        <f>INICIO!D$5</f>
        <v>0</v>
      </c>
      <c r="G360" s="317" t="e">
        <f>VLOOKUP(H360,FORNECEDOR!$A$1:$B$897,2,FALSE)</f>
        <v>#N/A</v>
      </c>
      <c r="H360" s="318">
        <f>CAZUL!E357</f>
        <v>0</v>
      </c>
      <c r="I360" s="319" t="e">
        <f>VLOOKUP(Z360,DESPESAS!A$1:D$2035,2,FALSE)</f>
        <v>#N/A</v>
      </c>
      <c r="J360" s="319" t="e">
        <f>VLOOKUP(Z360,DESPESAS!A$1:D$2035,3,FALSE)</f>
        <v>#N/A</v>
      </c>
      <c r="K360" s="320">
        <f>CAZUL!F357</f>
        <v>0</v>
      </c>
      <c r="L360" s="321">
        <f>CAZUL!G357</f>
        <v>0</v>
      </c>
      <c r="M360" s="320">
        <f>CAZUL!H357</f>
        <v>0</v>
      </c>
      <c r="N360" s="1" t="e">
        <f>#REF!</f>
        <v>#REF!</v>
      </c>
      <c r="O360" s="7" t="e">
        <f>#REF!</f>
        <v>#REF!</v>
      </c>
      <c r="Z360" s="324">
        <f>CAZUL!C357</f>
        <v>0</v>
      </c>
    </row>
    <row r="361" spans="2:26" ht="13.95" customHeight="1">
      <c r="B361" s="312"/>
      <c r="C361" s="7" t="e">
        <f>#REF!</f>
        <v>#REF!</v>
      </c>
      <c r="D361" s="314">
        <f>CAZUL!D358</f>
        <v>0</v>
      </c>
      <c r="E361" s="315">
        <f>CAZUL!N358</f>
        <v>0</v>
      </c>
      <c r="F361" s="316">
        <f>INICIO!D$5</f>
        <v>0</v>
      </c>
      <c r="G361" s="317" t="e">
        <f>VLOOKUP(H361,FORNECEDOR!$A$1:$B$897,2,FALSE)</f>
        <v>#N/A</v>
      </c>
      <c r="H361" s="318">
        <f>CAZUL!E358</f>
        <v>0</v>
      </c>
      <c r="I361" s="319" t="e">
        <f>VLOOKUP(Z361,DESPESAS!A$1:D$2035,2,FALSE)</f>
        <v>#N/A</v>
      </c>
      <c r="J361" s="319" t="e">
        <f>VLOOKUP(Z361,DESPESAS!A$1:D$2035,3,FALSE)</f>
        <v>#N/A</v>
      </c>
      <c r="K361" s="320">
        <f>CAZUL!F358</f>
        <v>0</v>
      </c>
      <c r="L361" s="321">
        <f>CAZUL!G358</f>
        <v>0</v>
      </c>
      <c r="M361" s="320">
        <f>CAZUL!H358</f>
        <v>0</v>
      </c>
      <c r="N361" s="1" t="e">
        <f>#REF!</f>
        <v>#REF!</v>
      </c>
      <c r="O361" s="7" t="e">
        <f>#REF!</f>
        <v>#REF!</v>
      </c>
      <c r="Z361" s="324">
        <f>CAZUL!C358</f>
        <v>0</v>
      </c>
    </row>
    <row r="362" spans="2:26" ht="13.95" customHeight="1">
      <c r="B362" s="312"/>
      <c r="C362" s="7" t="e">
        <f>#REF!</f>
        <v>#REF!</v>
      </c>
      <c r="D362" s="314">
        <f>CAZUL!D359</f>
        <v>0</v>
      </c>
      <c r="E362" s="315">
        <f>CAZUL!N359</f>
        <v>0</v>
      </c>
      <c r="F362" s="316">
        <f>INICIO!D$5</f>
        <v>0</v>
      </c>
      <c r="G362" s="317" t="e">
        <f>VLOOKUP(H362,FORNECEDOR!$A$1:$B$897,2,FALSE)</f>
        <v>#N/A</v>
      </c>
      <c r="H362" s="318">
        <f>CAZUL!E359</f>
        <v>0</v>
      </c>
      <c r="I362" s="319" t="e">
        <f>VLOOKUP(Z362,DESPESAS!A$1:D$2035,2,FALSE)</f>
        <v>#N/A</v>
      </c>
      <c r="J362" s="319" t="e">
        <f>VLOOKUP(Z362,DESPESAS!A$1:D$2035,3,FALSE)</f>
        <v>#N/A</v>
      </c>
      <c r="K362" s="320">
        <f>CAZUL!F359</f>
        <v>0</v>
      </c>
      <c r="L362" s="321">
        <f>CAZUL!G359</f>
        <v>0</v>
      </c>
      <c r="M362" s="320">
        <f>CAZUL!H359</f>
        <v>0</v>
      </c>
      <c r="N362" s="1" t="e">
        <f>#REF!</f>
        <v>#REF!</v>
      </c>
      <c r="O362" s="7" t="e">
        <f>#REF!</f>
        <v>#REF!</v>
      </c>
      <c r="Z362" s="324">
        <f>CAZUL!C359</f>
        <v>0</v>
      </c>
    </row>
    <row r="363" spans="2:26" ht="13.95" customHeight="1">
      <c r="B363" s="312"/>
      <c r="C363" s="7" t="e">
        <f>#REF!</f>
        <v>#REF!</v>
      </c>
      <c r="D363" s="314">
        <f>CAZUL!D360</f>
        <v>0</v>
      </c>
      <c r="E363" s="315">
        <f>CAZUL!N360</f>
        <v>0</v>
      </c>
      <c r="F363" s="316">
        <f>INICIO!D$5</f>
        <v>0</v>
      </c>
      <c r="G363" s="317" t="e">
        <f>VLOOKUP(H363,FORNECEDOR!$A$1:$B$897,2,FALSE)</f>
        <v>#N/A</v>
      </c>
      <c r="H363" s="318">
        <f>CAZUL!E360</f>
        <v>0</v>
      </c>
      <c r="I363" s="319" t="e">
        <f>VLOOKUP(Z363,DESPESAS!A$1:D$2035,2,FALSE)</f>
        <v>#N/A</v>
      </c>
      <c r="J363" s="319" t="e">
        <f>VLOOKUP(Z363,DESPESAS!A$1:D$2035,3,FALSE)</f>
        <v>#N/A</v>
      </c>
      <c r="K363" s="320">
        <f>CAZUL!F360</f>
        <v>0</v>
      </c>
      <c r="L363" s="321">
        <f>CAZUL!G360</f>
        <v>0</v>
      </c>
      <c r="M363" s="320">
        <f>CAZUL!H360</f>
        <v>0</v>
      </c>
      <c r="N363" s="1" t="e">
        <f>#REF!</f>
        <v>#REF!</v>
      </c>
      <c r="O363" s="7" t="e">
        <f>#REF!</f>
        <v>#REF!</v>
      </c>
      <c r="Z363" s="324">
        <f>CAZUL!C360</f>
        <v>0</v>
      </c>
    </row>
    <row r="364" spans="2:26" ht="13.95" customHeight="1">
      <c r="B364" s="312"/>
      <c r="C364" s="7" t="e">
        <f>#REF!</f>
        <v>#REF!</v>
      </c>
      <c r="D364" s="314">
        <f>CAZUL!D361</f>
        <v>0</v>
      </c>
      <c r="E364" s="315">
        <f>CAZUL!N361</f>
        <v>0</v>
      </c>
      <c r="F364" s="316">
        <f>INICIO!D$5</f>
        <v>0</v>
      </c>
      <c r="G364" s="317" t="e">
        <f>VLOOKUP(H364,FORNECEDOR!$A$1:$B$897,2,FALSE)</f>
        <v>#N/A</v>
      </c>
      <c r="H364" s="318">
        <f>CAZUL!E361</f>
        <v>0</v>
      </c>
      <c r="I364" s="319" t="e">
        <f>VLOOKUP(Z364,DESPESAS!A$1:D$2035,2,FALSE)</f>
        <v>#N/A</v>
      </c>
      <c r="J364" s="319" t="e">
        <f>VLOOKUP(Z364,DESPESAS!A$1:D$2035,3,FALSE)</f>
        <v>#N/A</v>
      </c>
      <c r="K364" s="320">
        <f>CAZUL!F361</f>
        <v>0</v>
      </c>
      <c r="L364" s="321">
        <f>CAZUL!G361</f>
        <v>0</v>
      </c>
      <c r="M364" s="320">
        <f>CAZUL!H361</f>
        <v>0</v>
      </c>
      <c r="N364" s="1" t="e">
        <f>#REF!</f>
        <v>#REF!</v>
      </c>
      <c r="O364" s="7" t="e">
        <f>#REF!</f>
        <v>#REF!</v>
      </c>
      <c r="Z364" s="324">
        <f>CAZUL!C361</f>
        <v>0</v>
      </c>
    </row>
    <row r="365" spans="2:26" ht="13.95" customHeight="1">
      <c r="B365" s="312"/>
      <c r="C365" s="7" t="e">
        <f>#REF!</f>
        <v>#REF!</v>
      </c>
      <c r="D365" s="314">
        <f>CAZUL!D362</f>
        <v>0</v>
      </c>
      <c r="E365" s="315">
        <f>CAZUL!N362</f>
        <v>0</v>
      </c>
      <c r="F365" s="316">
        <f>INICIO!D$5</f>
        <v>0</v>
      </c>
      <c r="G365" s="317" t="e">
        <f>VLOOKUP(H365,FORNECEDOR!$A$1:$B$897,2,FALSE)</f>
        <v>#N/A</v>
      </c>
      <c r="H365" s="318">
        <f>CAZUL!E362</f>
        <v>0</v>
      </c>
      <c r="I365" s="319" t="e">
        <f>VLOOKUP(Z365,DESPESAS!A$1:D$2035,2,FALSE)</f>
        <v>#N/A</v>
      </c>
      <c r="J365" s="319" t="e">
        <f>VLOOKUP(Z365,DESPESAS!A$1:D$2035,3,FALSE)</f>
        <v>#N/A</v>
      </c>
      <c r="K365" s="320">
        <f>CAZUL!F362</f>
        <v>0</v>
      </c>
      <c r="L365" s="321">
        <f>CAZUL!G362</f>
        <v>0</v>
      </c>
      <c r="M365" s="320">
        <f>CAZUL!H362</f>
        <v>0</v>
      </c>
      <c r="N365" s="1" t="e">
        <f>#REF!</f>
        <v>#REF!</v>
      </c>
      <c r="O365" s="7" t="e">
        <f>#REF!</f>
        <v>#REF!</v>
      </c>
      <c r="Z365" s="324">
        <f>CAZUL!C362</f>
        <v>0</v>
      </c>
    </row>
    <row r="366" spans="2:26" ht="13.95" customHeight="1">
      <c r="B366" s="312"/>
      <c r="C366" s="7" t="e">
        <f>#REF!</f>
        <v>#REF!</v>
      </c>
      <c r="D366" s="314">
        <f>CAZUL!D363</f>
        <v>0</v>
      </c>
      <c r="E366" s="315">
        <f>CAZUL!N363</f>
        <v>0</v>
      </c>
      <c r="F366" s="316">
        <f>INICIO!D$5</f>
        <v>0</v>
      </c>
      <c r="G366" s="317" t="e">
        <f>VLOOKUP(H366,FORNECEDOR!$A$1:$B$897,2,FALSE)</f>
        <v>#N/A</v>
      </c>
      <c r="H366" s="318">
        <f>CAZUL!E363</f>
        <v>0</v>
      </c>
      <c r="I366" s="319" t="e">
        <f>VLOOKUP(Z366,DESPESAS!A$1:D$2035,2,FALSE)</f>
        <v>#N/A</v>
      </c>
      <c r="J366" s="319" t="e">
        <f>VLOOKUP(Z366,DESPESAS!A$1:D$2035,3,FALSE)</f>
        <v>#N/A</v>
      </c>
      <c r="K366" s="320">
        <f>CAZUL!F363</f>
        <v>0</v>
      </c>
      <c r="L366" s="321">
        <f>CAZUL!G363</f>
        <v>0</v>
      </c>
      <c r="M366" s="320">
        <f>CAZUL!H363</f>
        <v>0</v>
      </c>
      <c r="N366" s="1" t="e">
        <f>#REF!</f>
        <v>#REF!</v>
      </c>
      <c r="O366" s="7" t="e">
        <f>#REF!</f>
        <v>#REF!</v>
      </c>
      <c r="Z366" s="324">
        <f>CAZUL!C363</f>
        <v>0</v>
      </c>
    </row>
    <row r="367" spans="2:26" ht="13.95" customHeight="1">
      <c r="B367" s="312"/>
      <c r="C367" s="7" t="e">
        <f>#REF!</f>
        <v>#REF!</v>
      </c>
      <c r="D367" s="314">
        <f>CAZUL!D364</f>
        <v>0</v>
      </c>
      <c r="E367" s="315">
        <f>CAZUL!N364</f>
        <v>0</v>
      </c>
      <c r="F367" s="316">
        <f>INICIO!D$5</f>
        <v>0</v>
      </c>
      <c r="G367" s="317" t="e">
        <f>VLOOKUP(H367,FORNECEDOR!$A$1:$B$897,2,FALSE)</f>
        <v>#N/A</v>
      </c>
      <c r="H367" s="318">
        <f>CAZUL!E364</f>
        <v>0</v>
      </c>
      <c r="I367" s="319" t="e">
        <f>VLOOKUP(Z367,DESPESAS!A$1:D$2035,2,FALSE)</f>
        <v>#N/A</v>
      </c>
      <c r="J367" s="319" t="e">
        <f>VLOOKUP(Z367,DESPESAS!A$1:D$2035,3,FALSE)</f>
        <v>#N/A</v>
      </c>
      <c r="K367" s="320">
        <f>CAZUL!F364</f>
        <v>0</v>
      </c>
      <c r="L367" s="321">
        <f>CAZUL!G364</f>
        <v>0</v>
      </c>
      <c r="M367" s="320">
        <f>CAZUL!H364</f>
        <v>0</v>
      </c>
      <c r="N367" s="1" t="e">
        <f>#REF!</f>
        <v>#REF!</v>
      </c>
      <c r="O367" s="7" t="e">
        <f>#REF!</f>
        <v>#REF!</v>
      </c>
      <c r="Z367" s="324">
        <f>CAZUL!C364</f>
        <v>0</v>
      </c>
    </row>
    <row r="368" spans="2:26" ht="13.95" customHeight="1">
      <c r="B368" s="312"/>
      <c r="C368" s="7" t="e">
        <f>#REF!</f>
        <v>#REF!</v>
      </c>
      <c r="D368" s="314">
        <f>CAZUL!D365</f>
        <v>0</v>
      </c>
      <c r="E368" s="315">
        <f>CAZUL!N365</f>
        <v>0</v>
      </c>
      <c r="F368" s="316">
        <f>INICIO!D$5</f>
        <v>0</v>
      </c>
      <c r="G368" s="317" t="e">
        <f>VLOOKUP(H368,FORNECEDOR!$A$1:$B$897,2,FALSE)</f>
        <v>#N/A</v>
      </c>
      <c r="H368" s="318">
        <f>CAZUL!E365</f>
        <v>0</v>
      </c>
      <c r="I368" s="319" t="e">
        <f>VLOOKUP(Z368,DESPESAS!A$1:D$2035,2,FALSE)</f>
        <v>#N/A</v>
      </c>
      <c r="J368" s="319" t="e">
        <f>VLOOKUP(Z368,DESPESAS!A$1:D$2035,3,FALSE)</f>
        <v>#N/A</v>
      </c>
      <c r="K368" s="320">
        <f>CAZUL!F365</f>
        <v>0</v>
      </c>
      <c r="L368" s="321">
        <f>CAZUL!G365</f>
        <v>0</v>
      </c>
      <c r="M368" s="320">
        <f>CAZUL!H365</f>
        <v>0</v>
      </c>
      <c r="N368" s="1" t="e">
        <f>#REF!</f>
        <v>#REF!</v>
      </c>
      <c r="O368" s="7" t="e">
        <f>#REF!</f>
        <v>#REF!</v>
      </c>
      <c r="Z368" s="324">
        <f>CAZUL!C365</f>
        <v>0</v>
      </c>
    </row>
    <row r="369" spans="2:26" ht="13.95" customHeight="1">
      <c r="B369" s="312"/>
      <c r="C369" s="7" t="e">
        <f>#REF!</f>
        <v>#REF!</v>
      </c>
      <c r="D369" s="314">
        <f>CAZUL!D366</f>
        <v>0</v>
      </c>
      <c r="E369" s="315">
        <f>CAZUL!N366</f>
        <v>0</v>
      </c>
      <c r="F369" s="316">
        <f>INICIO!D$5</f>
        <v>0</v>
      </c>
      <c r="G369" s="317" t="e">
        <f>VLOOKUP(H369,FORNECEDOR!$A$1:$B$897,2,FALSE)</f>
        <v>#N/A</v>
      </c>
      <c r="H369" s="318">
        <f>CAZUL!E366</f>
        <v>0</v>
      </c>
      <c r="I369" s="319" t="e">
        <f>VLOOKUP(Z369,DESPESAS!A$1:D$2035,2,FALSE)</f>
        <v>#N/A</v>
      </c>
      <c r="J369" s="319" t="e">
        <f>VLOOKUP(Z369,DESPESAS!A$1:D$2035,3,FALSE)</f>
        <v>#N/A</v>
      </c>
      <c r="K369" s="320">
        <f>CAZUL!F366</f>
        <v>0</v>
      </c>
      <c r="L369" s="321">
        <f>CAZUL!G366</f>
        <v>0</v>
      </c>
      <c r="M369" s="320">
        <f>CAZUL!H366</f>
        <v>0</v>
      </c>
      <c r="N369" s="1" t="e">
        <f>#REF!</f>
        <v>#REF!</v>
      </c>
      <c r="O369" s="7" t="e">
        <f>#REF!</f>
        <v>#REF!</v>
      </c>
      <c r="Z369" s="324">
        <f>CAZUL!C366</f>
        <v>0</v>
      </c>
    </row>
    <row r="370" spans="2:26" ht="13.95" customHeight="1">
      <c r="B370" s="312"/>
      <c r="C370" s="7" t="e">
        <f>#REF!</f>
        <v>#REF!</v>
      </c>
      <c r="D370" s="314">
        <f>CAZUL!D367</f>
        <v>0</v>
      </c>
      <c r="E370" s="315">
        <f>CAZUL!N367</f>
        <v>0</v>
      </c>
      <c r="F370" s="316">
        <f>INICIO!D$5</f>
        <v>0</v>
      </c>
      <c r="G370" s="317" t="e">
        <f>VLOOKUP(H370,FORNECEDOR!$A$1:$B$897,2,FALSE)</f>
        <v>#N/A</v>
      </c>
      <c r="H370" s="318">
        <f>CAZUL!E367</f>
        <v>0</v>
      </c>
      <c r="I370" s="319" t="e">
        <f>VLOOKUP(Z370,DESPESAS!A$1:D$2035,2,FALSE)</f>
        <v>#N/A</v>
      </c>
      <c r="J370" s="319" t="e">
        <f>VLOOKUP(Z370,DESPESAS!A$1:D$2035,3,FALSE)</f>
        <v>#N/A</v>
      </c>
      <c r="K370" s="320">
        <f>CAZUL!F367</f>
        <v>0</v>
      </c>
      <c r="L370" s="321">
        <f>CAZUL!G367</f>
        <v>0</v>
      </c>
      <c r="M370" s="320">
        <f>CAZUL!H367</f>
        <v>0</v>
      </c>
      <c r="N370" s="1" t="e">
        <f>#REF!</f>
        <v>#REF!</v>
      </c>
      <c r="O370" s="7" t="e">
        <f>#REF!</f>
        <v>#REF!</v>
      </c>
      <c r="Z370" s="324">
        <f>CAZUL!C367</f>
        <v>0</v>
      </c>
    </row>
    <row r="371" spans="2:26" ht="13.95" customHeight="1">
      <c r="B371" s="312"/>
      <c r="C371" s="7" t="e">
        <f>#REF!</f>
        <v>#REF!</v>
      </c>
      <c r="D371" s="314">
        <f>CAZUL!D368</f>
        <v>0</v>
      </c>
      <c r="E371" s="315">
        <f>CAZUL!N368</f>
        <v>0</v>
      </c>
      <c r="F371" s="316">
        <f>INICIO!D$5</f>
        <v>0</v>
      </c>
      <c r="G371" s="317" t="e">
        <f>VLOOKUP(H371,FORNECEDOR!$A$1:$B$897,2,FALSE)</f>
        <v>#N/A</v>
      </c>
      <c r="H371" s="318">
        <f>CAZUL!E368</f>
        <v>0</v>
      </c>
      <c r="I371" s="319" t="e">
        <f>VLOOKUP(Z371,DESPESAS!A$1:D$2035,2,FALSE)</f>
        <v>#N/A</v>
      </c>
      <c r="J371" s="319" t="e">
        <f>VLOOKUP(Z371,DESPESAS!A$1:D$2035,3,FALSE)</f>
        <v>#N/A</v>
      </c>
      <c r="K371" s="320">
        <f>CAZUL!F368</f>
        <v>0</v>
      </c>
      <c r="L371" s="321">
        <f>CAZUL!G368</f>
        <v>0</v>
      </c>
      <c r="M371" s="320">
        <f>CAZUL!H368</f>
        <v>0</v>
      </c>
      <c r="N371" s="1" t="e">
        <f>#REF!</f>
        <v>#REF!</v>
      </c>
      <c r="O371" s="7" t="e">
        <f>#REF!</f>
        <v>#REF!</v>
      </c>
      <c r="Z371" s="324">
        <f>CAZUL!C368</f>
        <v>0</v>
      </c>
    </row>
    <row r="372" spans="2:26" ht="13.95" customHeight="1">
      <c r="B372" s="312"/>
      <c r="C372" s="7" t="e">
        <f>#REF!</f>
        <v>#REF!</v>
      </c>
      <c r="D372" s="314">
        <f>CAZUL!D369</f>
        <v>0</v>
      </c>
      <c r="E372" s="315">
        <f>CAZUL!N369</f>
        <v>0</v>
      </c>
      <c r="F372" s="316">
        <f>INICIO!D$5</f>
        <v>0</v>
      </c>
      <c r="G372" s="317" t="e">
        <f>VLOOKUP(H372,FORNECEDOR!$A$1:$B$897,2,FALSE)</f>
        <v>#N/A</v>
      </c>
      <c r="H372" s="318">
        <f>CAZUL!E369</f>
        <v>0</v>
      </c>
      <c r="I372" s="319" t="e">
        <f>VLOOKUP(Z372,DESPESAS!A$1:D$2035,2,FALSE)</f>
        <v>#N/A</v>
      </c>
      <c r="J372" s="319" t="e">
        <f>VLOOKUP(Z372,DESPESAS!A$1:D$2035,3,FALSE)</f>
        <v>#N/A</v>
      </c>
      <c r="K372" s="320">
        <f>CAZUL!F369</f>
        <v>0</v>
      </c>
      <c r="L372" s="321">
        <f>CAZUL!G369</f>
        <v>0</v>
      </c>
      <c r="M372" s="320">
        <f>CAZUL!H369</f>
        <v>0</v>
      </c>
      <c r="N372" s="1" t="e">
        <f>#REF!</f>
        <v>#REF!</v>
      </c>
      <c r="O372" s="7" t="e">
        <f>#REF!</f>
        <v>#REF!</v>
      </c>
      <c r="Z372" s="324">
        <f>CAZUL!C369</f>
        <v>0</v>
      </c>
    </row>
    <row r="373" spans="2:26" ht="13.95" customHeight="1">
      <c r="B373" s="312"/>
      <c r="C373" s="7" t="e">
        <f>#REF!</f>
        <v>#REF!</v>
      </c>
      <c r="D373" s="314">
        <f>CAZUL!D370</f>
        <v>0</v>
      </c>
      <c r="E373" s="315">
        <f>CAZUL!N370</f>
        <v>0</v>
      </c>
      <c r="F373" s="316">
        <f>INICIO!D$5</f>
        <v>0</v>
      </c>
      <c r="G373" s="317" t="e">
        <f>VLOOKUP(H373,FORNECEDOR!$A$1:$B$897,2,FALSE)</f>
        <v>#N/A</v>
      </c>
      <c r="H373" s="318">
        <f>CAZUL!E370</f>
        <v>0</v>
      </c>
      <c r="I373" s="319" t="e">
        <f>VLOOKUP(Z373,DESPESAS!A$1:D$2035,2,FALSE)</f>
        <v>#N/A</v>
      </c>
      <c r="J373" s="319" t="e">
        <f>VLOOKUP(Z373,DESPESAS!A$1:D$2035,3,FALSE)</f>
        <v>#N/A</v>
      </c>
      <c r="K373" s="320">
        <f>CAZUL!F370</f>
        <v>0</v>
      </c>
      <c r="L373" s="321">
        <f>CAZUL!G370</f>
        <v>0</v>
      </c>
      <c r="M373" s="320">
        <f>CAZUL!H370</f>
        <v>0</v>
      </c>
      <c r="N373" s="1" t="e">
        <f>#REF!</f>
        <v>#REF!</v>
      </c>
      <c r="O373" s="7" t="e">
        <f>#REF!</f>
        <v>#REF!</v>
      </c>
      <c r="Z373" s="324">
        <f>CAZUL!C370</f>
        <v>0</v>
      </c>
    </row>
    <row r="374" spans="2:26" ht="13.95" customHeight="1">
      <c r="B374" s="312"/>
      <c r="C374" s="7" t="e">
        <f>#REF!</f>
        <v>#REF!</v>
      </c>
      <c r="D374" s="314">
        <f>CAZUL!D371</f>
        <v>0</v>
      </c>
      <c r="E374" s="315">
        <f>CAZUL!N371</f>
        <v>0</v>
      </c>
      <c r="F374" s="316">
        <f>INICIO!D$5</f>
        <v>0</v>
      </c>
      <c r="G374" s="317" t="e">
        <f>VLOOKUP(H374,FORNECEDOR!$A$1:$B$897,2,FALSE)</f>
        <v>#N/A</v>
      </c>
      <c r="H374" s="318">
        <f>CAZUL!E371</f>
        <v>0</v>
      </c>
      <c r="I374" s="319" t="e">
        <f>VLOOKUP(Z374,DESPESAS!A$1:D$2035,2,FALSE)</f>
        <v>#N/A</v>
      </c>
      <c r="J374" s="319" t="e">
        <f>VLOOKUP(Z374,DESPESAS!A$1:D$2035,3,FALSE)</f>
        <v>#N/A</v>
      </c>
      <c r="K374" s="320">
        <f>CAZUL!F371</f>
        <v>0</v>
      </c>
      <c r="L374" s="321">
        <f>CAZUL!G371</f>
        <v>0</v>
      </c>
      <c r="M374" s="320">
        <f>CAZUL!H371</f>
        <v>0</v>
      </c>
      <c r="N374" s="1" t="e">
        <f>#REF!</f>
        <v>#REF!</v>
      </c>
      <c r="O374" s="7" t="e">
        <f>#REF!</f>
        <v>#REF!</v>
      </c>
      <c r="Z374" s="324">
        <f>CAZUL!C371</f>
        <v>0</v>
      </c>
    </row>
    <row r="375" spans="2:26" ht="13.95" customHeight="1">
      <c r="B375" s="312"/>
      <c r="C375" s="7" t="e">
        <f>#REF!</f>
        <v>#REF!</v>
      </c>
      <c r="D375" s="314">
        <f>CAZUL!D372</f>
        <v>0</v>
      </c>
      <c r="E375" s="315">
        <f>CAZUL!N372</f>
        <v>0</v>
      </c>
      <c r="F375" s="316">
        <f>INICIO!D$5</f>
        <v>0</v>
      </c>
      <c r="G375" s="317" t="e">
        <f>VLOOKUP(H375,FORNECEDOR!$A$1:$B$897,2,FALSE)</f>
        <v>#N/A</v>
      </c>
      <c r="H375" s="318">
        <f>CAZUL!E372</f>
        <v>0</v>
      </c>
      <c r="I375" s="319" t="e">
        <f>VLOOKUP(Z375,DESPESAS!A$1:D$2035,2,FALSE)</f>
        <v>#N/A</v>
      </c>
      <c r="J375" s="319" t="e">
        <f>VLOOKUP(Z375,DESPESAS!A$1:D$2035,3,FALSE)</f>
        <v>#N/A</v>
      </c>
      <c r="K375" s="320">
        <f>CAZUL!F372</f>
        <v>0</v>
      </c>
      <c r="L375" s="321">
        <f>CAZUL!G372</f>
        <v>0</v>
      </c>
      <c r="M375" s="320">
        <f>CAZUL!H372</f>
        <v>0</v>
      </c>
      <c r="N375" s="1" t="e">
        <f>#REF!</f>
        <v>#REF!</v>
      </c>
      <c r="O375" s="7" t="e">
        <f>#REF!</f>
        <v>#REF!</v>
      </c>
      <c r="Z375" s="324">
        <f>CAZUL!C372</f>
        <v>0</v>
      </c>
    </row>
    <row r="376" spans="2:26" ht="13.95" customHeight="1">
      <c r="B376" s="312"/>
      <c r="C376" s="7" t="e">
        <f>#REF!</f>
        <v>#REF!</v>
      </c>
      <c r="D376" s="314">
        <f>CAZUL!D373</f>
        <v>0</v>
      </c>
      <c r="E376" s="315">
        <f>CAZUL!N373</f>
        <v>0</v>
      </c>
      <c r="F376" s="316">
        <f>INICIO!D$5</f>
        <v>0</v>
      </c>
      <c r="G376" s="317" t="e">
        <f>VLOOKUP(H376,FORNECEDOR!$A$1:$B$897,2,FALSE)</f>
        <v>#N/A</v>
      </c>
      <c r="H376" s="318">
        <f>CAZUL!E373</f>
        <v>0</v>
      </c>
      <c r="I376" s="319" t="e">
        <f>VLOOKUP(Z376,DESPESAS!A$1:D$2035,2,FALSE)</f>
        <v>#N/A</v>
      </c>
      <c r="J376" s="319" t="e">
        <f>VLOOKUP(Z376,DESPESAS!A$1:D$2035,3,FALSE)</f>
        <v>#N/A</v>
      </c>
      <c r="K376" s="320">
        <f>CAZUL!F373</f>
        <v>0</v>
      </c>
      <c r="L376" s="321">
        <f>CAZUL!G373</f>
        <v>0</v>
      </c>
      <c r="M376" s="320">
        <f>CAZUL!H373</f>
        <v>0</v>
      </c>
      <c r="N376" s="1" t="e">
        <f>#REF!</f>
        <v>#REF!</v>
      </c>
      <c r="O376" s="7" t="e">
        <f>#REF!</f>
        <v>#REF!</v>
      </c>
      <c r="Z376" s="324">
        <f>CAZUL!C373</f>
        <v>0</v>
      </c>
    </row>
    <row r="377" spans="2:26" ht="13.95" customHeight="1">
      <c r="B377" s="312"/>
      <c r="C377" s="7" t="e">
        <f>#REF!</f>
        <v>#REF!</v>
      </c>
      <c r="D377" s="314">
        <f>CAZUL!D374</f>
        <v>0</v>
      </c>
      <c r="E377" s="315">
        <f>CAZUL!N374</f>
        <v>0</v>
      </c>
      <c r="F377" s="316">
        <f>INICIO!D$5</f>
        <v>0</v>
      </c>
      <c r="G377" s="317" t="e">
        <f>VLOOKUP(H377,FORNECEDOR!$A$1:$B$897,2,FALSE)</f>
        <v>#N/A</v>
      </c>
      <c r="H377" s="318">
        <f>CAZUL!E374</f>
        <v>0</v>
      </c>
      <c r="I377" s="319" t="e">
        <f>VLOOKUP(Z377,DESPESAS!A$1:D$2035,2,FALSE)</f>
        <v>#N/A</v>
      </c>
      <c r="J377" s="319" t="e">
        <f>VLOOKUP(Z377,DESPESAS!A$1:D$2035,3,FALSE)</f>
        <v>#N/A</v>
      </c>
      <c r="K377" s="320">
        <f>CAZUL!F374</f>
        <v>0</v>
      </c>
      <c r="L377" s="321">
        <f>CAZUL!G374</f>
        <v>0</v>
      </c>
      <c r="M377" s="320">
        <f>CAZUL!H374</f>
        <v>0</v>
      </c>
      <c r="N377" s="1" t="e">
        <f>#REF!</f>
        <v>#REF!</v>
      </c>
      <c r="O377" s="7" t="e">
        <f>#REF!</f>
        <v>#REF!</v>
      </c>
      <c r="Z377" s="324">
        <f>CAZUL!C374</f>
        <v>0</v>
      </c>
    </row>
    <row r="378" spans="2:26" ht="13.95" customHeight="1">
      <c r="B378" s="312"/>
      <c r="C378" s="7" t="e">
        <f>#REF!</f>
        <v>#REF!</v>
      </c>
      <c r="D378" s="314">
        <f>CAZUL!D375</f>
        <v>0</v>
      </c>
      <c r="E378" s="315">
        <f>CAZUL!N375</f>
        <v>0</v>
      </c>
      <c r="F378" s="316">
        <f>INICIO!D$5</f>
        <v>0</v>
      </c>
      <c r="G378" s="317" t="e">
        <f>VLOOKUP(H378,FORNECEDOR!$A$1:$B$897,2,FALSE)</f>
        <v>#N/A</v>
      </c>
      <c r="H378" s="318">
        <f>CAZUL!E375</f>
        <v>0</v>
      </c>
      <c r="I378" s="319" t="e">
        <f>VLOOKUP(Z378,DESPESAS!A$1:D$2035,2,FALSE)</f>
        <v>#N/A</v>
      </c>
      <c r="J378" s="319" t="e">
        <f>VLOOKUP(Z378,DESPESAS!A$1:D$2035,3,FALSE)</f>
        <v>#N/A</v>
      </c>
      <c r="K378" s="320">
        <f>CAZUL!F375</f>
        <v>0</v>
      </c>
      <c r="L378" s="321">
        <f>CAZUL!G375</f>
        <v>0</v>
      </c>
      <c r="M378" s="320">
        <f>CAZUL!H375</f>
        <v>0</v>
      </c>
      <c r="N378" s="1" t="e">
        <f>#REF!</f>
        <v>#REF!</v>
      </c>
      <c r="O378" s="7" t="e">
        <f>#REF!</f>
        <v>#REF!</v>
      </c>
      <c r="Z378" s="324">
        <f>CAZUL!C375</f>
        <v>0</v>
      </c>
    </row>
    <row r="379" spans="2:26" ht="13.95" customHeight="1">
      <c r="B379" s="312"/>
      <c r="C379" s="7" t="e">
        <f>#REF!</f>
        <v>#REF!</v>
      </c>
      <c r="D379" s="314">
        <f>CAZUL!D376</f>
        <v>0</v>
      </c>
      <c r="E379" s="315">
        <f>CAZUL!N376</f>
        <v>0</v>
      </c>
      <c r="F379" s="316">
        <f>INICIO!D$5</f>
        <v>0</v>
      </c>
      <c r="G379" s="317" t="e">
        <f>VLOOKUP(H379,FORNECEDOR!$A$1:$B$897,2,FALSE)</f>
        <v>#N/A</v>
      </c>
      <c r="H379" s="318">
        <f>CAZUL!E376</f>
        <v>0</v>
      </c>
      <c r="I379" s="319" t="e">
        <f>VLOOKUP(Z379,DESPESAS!A$1:D$2035,2,FALSE)</f>
        <v>#N/A</v>
      </c>
      <c r="J379" s="319" t="e">
        <f>VLOOKUP(Z379,DESPESAS!A$1:D$2035,3,FALSE)</f>
        <v>#N/A</v>
      </c>
      <c r="K379" s="320">
        <f>CAZUL!F376</f>
        <v>0</v>
      </c>
      <c r="L379" s="321">
        <f>CAZUL!G376</f>
        <v>0</v>
      </c>
      <c r="M379" s="320">
        <f>CAZUL!H376</f>
        <v>0</v>
      </c>
      <c r="N379" s="1" t="e">
        <f>#REF!</f>
        <v>#REF!</v>
      </c>
      <c r="O379" s="7" t="e">
        <f>#REF!</f>
        <v>#REF!</v>
      </c>
      <c r="Z379" s="324">
        <f>CAZUL!C376</f>
        <v>0</v>
      </c>
    </row>
    <row r="380" spans="2:26" ht="13.95" customHeight="1">
      <c r="B380" s="312"/>
      <c r="C380" s="7" t="e">
        <f>#REF!</f>
        <v>#REF!</v>
      </c>
      <c r="D380" s="314">
        <f>CAZUL!D377</f>
        <v>0</v>
      </c>
      <c r="E380" s="315">
        <f>CAZUL!N377</f>
        <v>0</v>
      </c>
      <c r="F380" s="316">
        <f>INICIO!D$5</f>
        <v>0</v>
      </c>
      <c r="G380" s="317" t="e">
        <f>VLOOKUP(H380,FORNECEDOR!$A$1:$B$897,2,FALSE)</f>
        <v>#N/A</v>
      </c>
      <c r="H380" s="318">
        <f>CAZUL!E377</f>
        <v>0</v>
      </c>
      <c r="I380" s="319" t="e">
        <f>VLOOKUP(Z380,DESPESAS!A$1:D$2035,2,FALSE)</f>
        <v>#N/A</v>
      </c>
      <c r="J380" s="319" t="e">
        <f>VLOOKUP(Z380,DESPESAS!A$1:D$2035,3,FALSE)</f>
        <v>#N/A</v>
      </c>
      <c r="K380" s="320">
        <f>CAZUL!F377</f>
        <v>0</v>
      </c>
      <c r="L380" s="321">
        <f>CAZUL!G377</f>
        <v>0</v>
      </c>
      <c r="M380" s="320">
        <f>CAZUL!H377</f>
        <v>0</v>
      </c>
      <c r="N380" s="1" t="e">
        <f>#REF!</f>
        <v>#REF!</v>
      </c>
      <c r="O380" s="7" t="e">
        <f>#REF!</f>
        <v>#REF!</v>
      </c>
      <c r="Z380" s="324">
        <f>CAZUL!C377</f>
        <v>0</v>
      </c>
    </row>
    <row r="381" spans="2:26" ht="13.95" customHeight="1">
      <c r="B381" s="312"/>
      <c r="C381" s="7" t="e">
        <f>#REF!</f>
        <v>#REF!</v>
      </c>
      <c r="D381" s="314">
        <f>CAZUL!D378</f>
        <v>0</v>
      </c>
      <c r="E381" s="315">
        <f>CAZUL!N378</f>
        <v>0</v>
      </c>
      <c r="F381" s="316">
        <f>INICIO!D$5</f>
        <v>0</v>
      </c>
      <c r="G381" s="317" t="e">
        <f>VLOOKUP(H381,FORNECEDOR!$A$1:$B$897,2,FALSE)</f>
        <v>#N/A</v>
      </c>
      <c r="H381" s="318">
        <f>CAZUL!E378</f>
        <v>0</v>
      </c>
      <c r="I381" s="319" t="e">
        <f>VLOOKUP(Z381,DESPESAS!A$1:D$2035,2,FALSE)</f>
        <v>#N/A</v>
      </c>
      <c r="J381" s="319" t="e">
        <f>VLOOKUP(Z381,DESPESAS!A$1:D$2035,3,FALSE)</f>
        <v>#N/A</v>
      </c>
      <c r="K381" s="320">
        <f>CAZUL!F378</f>
        <v>0</v>
      </c>
      <c r="L381" s="321">
        <f>CAZUL!G378</f>
        <v>0</v>
      </c>
      <c r="M381" s="320">
        <f>CAZUL!H378</f>
        <v>0</v>
      </c>
      <c r="N381" s="1" t="e">
        <f>#REF!</f>
        <v>#REF!</v>
      </c>
      <c r="O381" s="7" t="e">
        <f>#REF!</f>
        <v>#REF!</v>
      </c>
      <c r="Z381" s="324">
        <f>CAZUL!C378</f>
        <v>0</v>
      </c>
    </row>
    <row r="382" spans="2:26" ht="13.95" customHeight="1">
      <c r="B382" s="312"/>
      <c r="C382" s="7" t="e">
        <f>#REF!</f>
        <v>#REF!</v>
      </c>
      <c r="D382" s="314">
        <f>CAZUL!D379</f>
        <v>0</v>
      </c>
      <c r="E382" s="315">
        <f>CAZUL!N379</f>
        <v>0</v>
      </c>
      <c r="F382" s="316">
        <f>INICIO!D$5</f>
        <v>0</v>
      </c>
      <c r="G382" s="317" t="e">
        <f>VLOOKUP(H382,FORNECEDOR!$A$1:$B$897,2,FALSE)</f>
        <v>#N/A</v>
      </c>
      <c r="H382" s="318">
        <f>CAZUL!E379</f>
        <v>0</v>
      </c>
      <c r="I382" s="319" t="e">
        <f>VLOOKUP(Z382,DESPESAS!A$1:D$2035,2,FALSE)</f>
        <v>#N/A</v>
      </c>
      <c r="J382" s="319" t="e">
        <f>VLOOKUP(Z382,DESPESAS!A$1:D$2035,3,FALSE)</f>
        <v>#N/A</v>
      </c>
      <c r="K382" s="320">
        <f>CAZUL!F379</f>
        <v>0</v>
      </c>
      <c r="L382" s="321">
        <f>CAZUL!G379</f>
        <v>0</v>
      </c>
      <c r="M382" s="320">
        <f>CAZUL!H379</f>
        <v>0</v>
      </c>
      <c r="N382" s="1" t="e">
        <f>#REF!</f>
        <v>#REF!</v>
      </c>
      <c r="O382" s="7" t="e">
        <f>#REF!</f>
        <v>#REF!</v>
      </c>
      <c r="Z382" s="324">
        <f>CAZUL!C379</f>
        <v>0</v>
      </c>
    </row>
    <row r="383" spans="2:26" ht="13.95" customHeight="1">
      <c r="B383" s="312"/>
      <c r="C383" s="7" t="e">
        <f>#REF!</f>
        <v>#REF!</v>
      </c>
      <c r="D383" s="314">
        <f>CAZUL!D380</f>
        <v>0</v>
      </c>
      <c r="E383" s="315">
        <f>CAZUL!N380</f>
        <v>0</v>
      </c>
      <c r="F383" s="316">
        <f>INICIO!D$5</f>
        <v>0</v>
      </c>
      <c r="G383" s="317" t="e">
        <f>VLOOKUP(H383,FORNECEDOR!$A$1:$B$897,2,FALSE)</f>
        <v>#N/A</v>
      </c>
      <c r="H383" s="318">
        <f>CAZUL!E380</f>
        <v>0</v>
      </c>
      <c r="I383" s="319" t="e">
        <f>VLOOKUP(Z383,DESPESAS!A$1:D$2035,2,FALSE)</f>
        <v>#N/A</v>
      </c>
      <c r="J383" s="319" t="e">
        <f>VLOOKUP(Z383,DESPESAS!A$1:D$2035,3,FALSE)</f>
        <v>#N/A</v>
      </c>
      <c r="K383" s="320">
        <f>CAZUL!F380</f>
        <v>0</v>
      </c>
      <c r="L383" s="321">
        <f>CAZUL!G380</f>
        <v>0</v>
      </c>
      <c r="M383" s="320">
        <f>CAZUL!H380</f>
        <v>0</v>
      </c>
      <c r="N383" s="1" t="e">
        <f>#REF!</f>
        <v>#REF!</v>
      </c>
      <c r="O383" s="7" t="e">
        <f>#REF!</f>
        <v>#REF!</v>
      </c>
      <c r="Z383" s="324">
        <f>CAZUL!C380</f>
        <v>0</v>
      </c>
    </row>
    <row r="384" spans="2:26" ht="13.95" customHeight="1">
      <c r="B384" s="312"/>
      <c r="C384" s="7" t="e">
        <f>#REF!</f>
        <v>#REF!</v>
      </c>
      <c r="D384" s="314">
        <f>CAZUL!D381</f>
        <v>0</v>
      </c>
      <c r="E384" s="315">
        <f>CAZUL!N381</f>
        <v>0</v>
      </c>
      <c r="F384" s="316">
        <f>INICIO!D$5</f>
        <v>0</v>
      </c>
      <c r="G384" s="317" t="e">
        <f>VLOOKUP(H384,FORNECEDOR!$A$1:$B$897,2,FALSE)</f>
        <v>#N/A</v>
      </c>
      <c r="H384" s="318">
        <f>CAZUL!E381</f>
        <v>0</v>
      </c>
      <c r="I384" s="319" t="e">
        <f>VLOOKUP(Z384,DESPESAS!A$1:D$2035,2,FALSE)</f>
        <v>#N/A</v>
      </c>
      <c r="J384" s="319" t="e">
        <f>VLOOKUP(Z384,DESPESAS!A$1:D$2035,3,FALSE)</f>
        <v>#N/A</v>
      </c>
      <c r="K384" s="320">
        <f>CAZUL!F381</f>
        <v>0</v>
      </c>
      <c r="L384" s="321">
        <f>CAZUL!G381</f>
        <v>0</v>
      </c>
      <c r="M384" s="320">
        <f>CAZUL!H381</f>
        <v>0</v>
      </c>
      <c r="N384" s="1" t="e">
        <f>#REF!</f>
        <v>#REF!</v>
      </c>
      <c r="O384" s="7" t="e">
        <f>#REF!</f>
        <v>#REF!</v>
      </c>
      <c r="Z384" s="324">
        <f>CAZUL!C381</f>
        <v>0</v>
      </c>
    </row>
    <row r="385" spans="2:26" ht="13.95" customHeight="1">
      <c r="B385" s="312"/>
      <c r="C385" s="7" t="e">
        <f>#REF!</f>
        <v>#REF!</v>
      </c>
      <c r="D385" s="314">
        <f>CAZUL!D382</f>
        <v>0</v>
      </c>
      <c r="E385" s="315">
        <f>CAZUL!N382</f>
        <v>0</v>
      </c>
      <c r="F385" s="316">
        <f>INICIO!D$5</f>
        <v>0</v>
      </c>
      <c r="G385" s="317" t="e">
        <f>VLOOKUP(H385,FORNECEDOR!$A$1:$B$897,2,FALSE)</f>
        <v>#N/A</v>
      </c>
      <c r="H385" s="318">
        <f>CAZUL!E382</f>
        <v>0</v>
      </c>
      <c r="I385" s="319" t="e">
        <f>VLOOKUP(Z385,DESPESAS!A$1:D$2035,2,FALSE)</f>
        <v>#N/A</v>
      </c>
      <c r="J385" s="319" t="e">
        <f>VLOOKUP(Z385,DESPESAS!A$1:D$2035,3,FALSE)</f>
        <v>#N/A</v>
      </c>
      <c r="K385" s="320">
        <f>CAZUL!F382</f>
        <v>0</v>
      </c>
      <c r="L385" s="321">
        <f>CAZUL!G382</f>
        <v>0</v>
      </c>
      <c r="M385" s="320">
        <f>CAZUL!H382</f>
        <v>0</v>
      </c>
      <c r="N385" s="1" t="e">
        <f>#REF!</f>
        <v>#REF!</v>
      </c>
      <c r="O385" s="7" t="e">
        <f>#REF!</f>
        <v>#REF!</v>
      </c>
      <c r="Z385" s="324">
        <f>CAZUL!C382</f>
        <v>0</v>
      </c>
    </row>
    <row r="386" spans="2:26" ht="13.95" customHeight="1">
      <c r="B386" s="312"/>
      <c r="C386" s="7" t="e">
        <f>#REF!</f>
        <v>#REF!</v>
      </c>
      <c r="D386" s="314">
        <f>CAZUL!D383</f>
        <v>0</v>
      </c>
      <c r="E386" s="315">
        <f>CAZUL!N383</f>
        <v>0</v>
      </c>
      <c r="F386" s="316">
        <f>INICIO!D$5</f>
        <v>0</v>
      </c>
      <c r="G386" s="317" t="e">
        <f>VLOOKUP(H386,FORNECEDOR!$A$1:$B$897,2,FALSE)</f>
        <v>#N/A</v>
      </c>
      <c r="H386" s="318">
        <f>CAZUL!E383</f>
        <v>0</v>
      </c>
      <c r="I386" s="319" t="e">
        <f>VLOOKUP(Z386,DESPESAS!A$1:D$2035,2,FALSE)</f>
        <v>#N/A</v>
      </c>
      <c r="J386" s="319" t="e">
        <f>VLOOKUP(Z386,DESPESAS!A$1:D$2035,3,FALSE)</f>
        <v>#N/A</v>
      </c>
      <c r="K386" s="320">
        <f>CAZUL!F383</f>
        <v>0</v>
      </c>
      <c r="L386" s="321">
        <f>CAZUL!G383</f>
        <v>0</v>
      </c>
      <c r="M386" s="320">
        <f>CAZUL!H383</f>
        <v>0</v>
      </c>
      <c r="N386" s="1" t="e">
        <f>#REF!</f>
        <v>#REF!</v>
      </c>
      <c r="O386" s="7" t="e">
        <f>#REF!</f>
        <v>#REF!</v>
      </c>
      <c r="Z386" s="324">
        <f>CAZUL!C383</f>
        <v>0</v>
      </c>
    </row>
    <row r="387" spans="2:26" ht="13.95" customHeight="1">
      <c r="B387" s="312"/>
      <c r="C387" s="7" t="e">
        <f>#REF!</f>
        <v>#REF!</v>
      </c>
      <c r="D387" s="314">
        <f>CAZUL!D384</f>
        <v>0</v>
      </c>
      <c r="E387" s="315">
        <f>CAZUL!N384</f>
        <v>0</v>
      </c>
      <c r="F387" s="316">
        <f>INICIO!D$5</f>
        <v>0</v>
      </c>
      <c r="G387" s="317" t="e">
        <f>VLOOKUP(H387,FORNECEDOR!$A$1:$B$897,2,FALSE)</f>
        <v>#N/A</v>
      </c>
      <c r="H387" s="318">
        <f>CAZUL!E384</f>
        <v>0</v>
      </c>
      <c r="I387" s="319" t="e">
        <f>VLOOKUP(Z387,DESPESAS!A$1:D$2035,2,FALSE)</f>
        <v>#N/A</v>
      </c>
      <c r="J387" s="319" t="e">
        <f>VLOOKUP(Z387,DESPESAS!A$1:D$2035,3,FALSE)</f>
        <v>#N/A</v>
      </c>
      <c r="K387" s="320">
        <f>CAZUL!F384</f>
        <v>0</v>
      </c>
      <c r="L387" s="321">
        <f>CAZUL!G384</f>
        <v>0</v>
      </c>
      <c r="M387" s="320">
        <f>CAZUL!H384</f>
        <v>0</v>
      </c>
      <c r="N387" s="1" t="e">
        <f>#REF!</f>
        <v>#REF!</v>
      </c>
      <c r="O387" s="7" t="e">
        <f>#REF!</f>
        <v>#REF!</v>
      </c>
      <c r="Z387" s="324">
        <f>CAZUL!C384</f>
        <v>0</v>
      </c>
    </row>
    <row r="388" spans="2:26" ht="13.95" customHeight="1">
      <c r="B388" s="312"/>
      <c r="C388" s="7" t="e">
        <f>#REF!</f>
        <v>#REF!</v>
      </c>
      <c r="D388" s="314">
        <f>CAZUL!D385</f>
        <v>0</v>
      </c>
      <c r="E388" s="315">
        <f>CAZUL!N385</f>
        <v>0</v>
      </c>
      <c r="F388" s="316">
        <f>INICIO!D$5</f>
        <v>0</v>
      </c>
      <c r="G388" s="317" t="e">
        <f>VLOOKUP(H388,FORNECEDOR!$A$1:$B$897,2,FALSE)</f>
        <v>#N/A</v>
      </c>
      <c r="H388" s="318">
        <f>CAZUL!E385</f>
        <v>0</v>
      </c>
      <c r="I388" s="319" t="e">
        <f>VLOOKUP(Z388,DESPESAS!A$1:D$2035,2,FALSE)</f>
        <v>#N/A</v>
      </c>
      <c r="J388" s="319" t="e">
        <f>VLOOKUP(Z388,DESPESAS!A$1:D$2035,3,FALSE)</f>
        <v>#N/A</v>
      </c>
      <c r="K388" s="320">
        <f>CAZUL!F385</f>
        <v>0</v>
      </c>
      <c r="L388" s="321">
        <f>CAZUL!G385</f>
        <v>0</v>
      </c>
      <c r="M388" s="320">
        <f>CAZUL!H385</f>
        <v>0</v>
      </c>
      <c r="N388" s="1" t="e">
        <f>#REF!</f>
        <v>#REF!</v>
      </c>
      <c r="O388" s="7" t="e">
        <f>#REF!</f>
        <v>#REF!</v>
      </c>
      <c r="Z388" s="324">
        <f>CAZUL!C385</f>
        <v>0</v>
      </c>
    </row>
    <row r="389" spans="2:26" ht="13.95" customHeight="1">
      <c r="B389" s="312"/>
      <c r="C389" s="7" t="e">
        <f>#REF!</f>
        <v>#REF!</v>
      </c>
      <c r="D389" s="314">
        <f>CAZUL!D386</f>
        <v>0</v>
      </c>
      <c r="E389" s="315">
        <f>CAZUL!N386</f>
        <v>0</v>
      </c>
      <c r="F389" s="316">
        <f>INICIO!D$5</f>
        <v>0</v>
      </c>
      <c r="G389" s="317" t="e">
        <f>VLOOKUP(H389,FORNECEDOR!$A$1:$B$897,2,FALSE)</f>
        <v>#N/A</v>
      </c>
      <c r="H389" s="318">
        <f>CAZUL!E386</f>
        <v>0</v>
      </c>
      <c r="I389" s="319" t="e">
        <f>VLOOKUP(Z389,DESPESAS!A$1:D$2035,2,FALSE)</f>
        <v>#N/A</v>
      </c>
      <c r="J389" s="319" t="e">
        <f>VLOOKUP(Z389,DESPESAS!A$1:D$2035,3,FALSE)</f>
        <v>#N/A</v>
      </c>
      <c r="K389" s="320">
        <f>CAZUL!F386</f>
        <v>0</v>
      </c>
      <c r="L389" s="321">
        <f>CAZUL!G386</f>
        <v>0</v>
      </c>
      <c r="M389" s="320">
        <f>CAZUL!H386</f>
        <v>0</v>
      </c>
      <c r="N389" s="1" t="e">
        <f>#REF!</f>
        <v>#REF!</v>
      </c>
      <c r="O389" s="7" t="e">
        <f>#REF!</f>
        <v>#REF!</v>
      </c>
      <c r="Z389" s="324">
        <f>CAZUL!C386</f>
        <v>0</v>
      </c>
    </row>
    <row r="390" spans="2:26" ht="13.95" customHeight="1">
      <c r="B390" s="312"/>
      <c r="C390" s="7" t="e">
        <f>#REF!</f>
        <v>#REF!</v>
      </c>
      <c r="D390" s="314">
        <f>CAZUL!D387</f>
        <v>0</v>
      </c>
      <c r="E390" s="315">
        <f>CAZUL!N387</f>
        <v>0</v>
      </c>
      <c r="F390" s="316">
        <f>INICIO!D$5</f>
        <v>0</v>
      </c>
      <c r="G390" s="317" t="e">
        <f>VLOOKUP(H390,FORNECEDOR!$A$1:$B$897,2,FALSE)</f>
        <v>#N/A</v>
      </c>
      <c r="H390" s="318">
        <f>CAZUL!E387</f>
        <v>0</v>
      </c>
      <c r="I390" s="319" t="e">
        <f>VLOOKUP(Z390,DESPESAS!A$1:D$2035,2,FALSE)</f>
        <v>#N/A</v>
      </c>
      <c r="J390" s="319" t="e">
        <f>VLOOKUP(Z390,DESPESAS!A$1:D$2035,3,FALSE)</f>
        <v>#N/A</v>
      </c>
      <c r="K390" s="320">
        <f>CAZUL!F387</f>
        <v>0</v>
      </c>
      <c r="L390" s="321">
        <f>CAZUL!G387</f>
        <v>0</v>
      </c>
      <c r="M390" s="320">
        <f>CAZUL!H387</f>
        <v>0</v>
      </c>
      <c r="N390" s="1" t="e">
        <f>#REF!</f>
        <v>#REF!</v>
      </c>
      <c r="O390" s="7" t="e">
        <f>#REF!</f>
        <v>#REF!</v>
      </c>
      <c r="Z390" s="324">
        <f>CAZUL!C387</f>
        <v>0</v>
      </c>
    </row>
    <row r="391" spans="2:26" ht="13.95" customHeight="1">
      <c r="B391" s="312"/>
      <c r="C391" s="7" t="e">
        <f>#REF!</f>
        <v>#REF!</v>
      </c>
      <c r="D391" s="314">
        <f>CAZUL!D388</f>
        <v>0</v>
      </c>
      <c r="E391" s="315">
        <f>CAZUL!N388</f>
        <v>0</v>
      </c>
      <c r="F391" s="316">
        <f>INICIO!D$5</f>
        <v>0</v>
      </c>
      <c r="G391" s="317" t="e">
        <f>VLOOKUP(H391,FORNECEDOR!$A$1:$B$897,2,FALSE)</f>
        <v>#N/A</v>
      </c>
      <c r="H391" s="318">
        <f>CAZUL!E388</f>
        <v>0</v>
      </c>
      <c r="I391" s="319" t="e">
        <f>VLOOKUP(Z391,DESPESAS!A$1:D$2035,2,FALSE)</f>
        <v>#N/A</v>
      </c>
      <c r="J391" s="319" t="e">
        <f>VLOOKUP(Z391,DESPESAS!A$1:D$2035,3,FALSE)</f>
        <v>#N/A</v>
      </c>
      <c r="K391" s="320">
        <f>CAZUL!F388</f>
        <v>0</v>
      </c>
      <c r="L391" s="321">
        <f>CAZUL!G388</f>
        <v>0</v>
      </c>
      <c r="M391" s="320">
        <f>CAZUL!H388</f>
        <v>0</v>
      </c>
      <c r="N391" s="1" t="e">
        <f>#REF!</f>
        <v>#REF!</v>
      </c>
      <c r="O391" s="7" t="e">
        <f>#REF!</f>
        <v>#REF!</v>
      </c>
      <c r="Z391" s="324">
        <f>CAZUL!C388</f>
        <v>0</v>
      </c>
    </row>
    <row r="392" spans="2:26" ht="13.95" customHeight="1">
      <c r="B392" s="312"/>
      <c r="C392" s="7" t="e">
        <f>#REF!</f>
        <v>#REF!</v>
      </c>
      <c r="D392" s="314">
        <f>CAZUL!D389</f>
        <v>0</v>
      </c>
      <c r="E392" s="315">
        <f>CAZUL!N389</f>
        <v>0</v>
      </c>
      <c r="F392" s="316">
        <f>INICIO!D$5</f>
        <v>0</v>
      </c>
      <c r="G392" s="317" t="e">
        <f>VLOOKUP(H392,FORNECEDOR!$A$1:$B$897,2,FALSE)</f>
        <v>#N/A</v>
      </c>
      <c r="H392" s="318">
        <f>CAZUL!E389</f>
        <v>0</v>
      </c>
      <c r="I392" s="319" t="e">
        <f>VLOOKUP(Z392,DESPESAS!A$1:D$2035,2,FALSE)</f>
        <v>#N/A</v>
      </c>
      <c r="J392" s="319" t="e">
        <f>VLOOKUP(Z392,DESPESAS!A$1:D$2035,3,FALSE)</f>
        <v>#N/A</v>
      </c>
      <c r="K392" s="320">
        <f>CAZUL!F389</f>
        <v>0</v>
      </c>
      <c r="L392" s="321">
        <f>CAZUL!G389</f>
        <v>0</v>
      </c>
      <c r="M392" s="320">
        <f>CAZUL!H389</f>
        <v>0</v>
      </c>
      <c r="N392" s="1" t="e">
        <f>#REF!</f>
        <v>#REF!</v>
      </c>
      <c r="O392" s="7" t="e">
        <f>#REF!</f>
        <v>#REF!</v>
      </c>
      <c r="Z392" s="324">
        <f>CAZUL!C389</f>
        <v>0</v>
      </c>
    </row>
    <row r="393" spans="2:26" ht="13.95" customHeight="1">
      <c r="B393" s="312"/>
      <c r="C393" s="7" t="e">
        <f>#REF!</f>
        <v>#REF!</v>
      </c>
      <c r="D393" s="314">
        <f>CAZUL!D390</f>
        <v>0</v>
      </c>
      <c r="E393" s="315">
        <f>CAZUL!N390</f>
        <v>0</v>
      </c>
      <c r="F393" s="316">
        <f>INICIO!D$5</f>
        <v>0</v>
      </c>
      <c r="G393" s="317" t="e">
        <f>VLOOKUP(H393,FORNECEDOR!$A$1:$B$897,2,FALSE)</f>
        <v>#N/A</v>
      </c>
      <c r="H393" s="318">
        <f>CAZUL!E390</f>
        <v>0</v>
      </c>
      <c r="I393" s="319" t="e">
        <f>VLOOKUP(Z393,DESPESAS!A$1:D$2035,2,FALSE)</f>
        <v>#N/A</v>
      </c>
      <c r="J393" s="319" t="e">
        <f>VLOOKUP(Z393,DESPESAS!A$1:D$2035,3,FALSE)</f>
        <v>#N/A</v>
      </c>
      <c r="K393" s="320">
        <f>CAZUL!F390</f>
        <v>0</v>
      </c>
      <c r="L393" s="321">
        <f>CAZUL!G390</f>
        <v>0</v>
      </c>
      <c r="M393" s="320">
        <f>CAZUL!H390</f>
        <v>0</v>
      </c>
      <c r="N393" s="1" t="e">
        <f>#REF!</f>
        <v>#REF!</v>
      </c>
      <c r="O393" s="7" t="e">
        <f>#REF!</f>
        <v>#REF!</v>
      </c>
      <c r="Z393" s="324">
        <f>CAZUL!C390</f>
        <v>0</v>
      </c>
    </row>
    <row r="394" spans="2:26" ht="13.95" customHeight="1">
      <c r="B394" s="312"/>
      <c r="C394" s="7" t="e">
        <f>#REF!</f>
        <v>#REF!</v>
      </c>
      <c r="D394" s="314">
        <f>CAZUL!D391</f>
        <v>0</v>
      </c>
      <c r="E394" s="315">
        <f>CAZUL!N391</f>
        <v>0</v>
      </c>
      <c r="F394" s="316">
        <f>INICIO!D$5</f>
        <v>0</v>
      </c>
      <c r="G394" s="317" t="e">
        <f>VLOOKUP(H394,FORNECEDOR!$A$1:$B$897,2,FALSE)</f>
        <v>#N/A</v>
      </c>
      <c r="H394" s="318">
        <f>CAZUL!E391</f>
        <v>0</v>
      </c>
      <c r="I394" s="319" t="e">
        <f>VLOOKUP(Z394,DESPESAS!A$1:D$2035,2,FALSE)</f>
        <v>#N/A</v>
      </c>
      <c r="J394" s="319" t="e">
        <f>VLOOKUP(Z394,DESPESAS!A$1:D$2035,3,FALSE)</f>
        <v>#N/A</v>
      </c>
      <c r="K394" s="320">
        <f>CAZUL!F391</f>
        <v>0</v>
      </c>
      <c r="L394" s="321">
        <f>CAZUL!G391</f>
        <v>0</v>
      </c>
      <c r="M394" s="320">
        <f>CAZUL!H391</f>
        <v>0</v>
      </c>
      <c r="N394" s="1" t="e">
        <f>#REF!</f>
        <v>#REF!</v>
      </c>
      <c r="O394" s="7" t="e">
        <f>#REF!</f>
        <v>#REF!</v>
      </c>
      <c r="Z394" s="324">
        <f>CAZUL!C391</f>
        <v>0</v>
      </c>
    </row>
    <row r="395" spans="2:26" ht="13.95" customHeight="1">
      <c r="B395" s="312"/>
      <c r="C395" s="7" t="e">
        <f>#REF!</f>
        <v>#REF!</v>
      </c>
      <c r="D395" s="314">
        <f>CAZUL!D392</f>
        <v>0</v>
      </c>
      <c r="E395" s="315">
        <f>CAZUL!N392</f>
        <v>0</v>
      </c>
      <c r="F395" s="316">
        <f>INICIO!D$5</f>
        <v>0</v>
      </c>
      <c r="G395" s="317" t="e">
        <f>VLOOKUP(H395,FORNECEDOR!$A$1:$B$897,2,FALSE)</f>
        <v>#N/A</v>
      </c>
      <c r="H395" s="318">
        <f>CAZUL!E392</f>
        <v>0</v>
      </c>
      <c r="I395" s="319" t="e">
        <f>VLOOKUP(Z395,DESPESAS!A$1:D$2035,2,FALSE)</f>
        <v>#N/A</v>
      </c>
      <c r="J395" s="319" t="e">
        <f>VLOOKUP(Z395,DESPESAS!A$1:D$2035,3,FALSE)</f>
        <v>#N/A</v>
      </c>
      <c r="K395" s="320">
        <f>CAZUL!F392</f>
        <v>0</v>
      </c>
      <c r="L395" s="321">
        <f>CAZUL!G392</f>
        <v>0</v>
      </c>
      <c r="M395" s="320">
        <f>CAZUL!H392</f>
        <v>0</v>
      </c>
      <c r="N395" s="1" t="e">
        <f>#REF!</f>
        <v>#REF!</v>
      </c>
      <c r="O395" s="7" t="e">
        <f>#REF!</f>
        <v>#REF!</v>
      </c>
      <c r="Z395" s="324">
        <f>CAZUL!C392</f>
        <v>0</v>
      </c>
    </row>
    <row r="396" spans="2:26" ht="13.95" customHeight="1">
      <c r="B396" s="312"/>
      <c r="C396" s="7" t="e">
        <f>#REF!</f>
        <v>#REF!</v>
      </c>
      <c r="D396" s="314">
        <f>CAZUL!D393</f>
        <v>0</v>
      </c>
      <c r="E396" s="315">
        <f>CAZUL!N393</f>
        <v>0</v>
      </c>
      <c r="F396" s="316">
        <f>INICIO!D$5</f>
        <v>0</v>
      </c>
      <c r="G396" s="317" t="e">
        <f>VLOOKUP(H396,FORNECEDOR!$A$1:$B$897,2,FALSE)</f>
        <v>#N/A</v>
      </c>
      <c r="H396" s="318">
        <f>CAZUL!E393</f>
        <v>0</v>
      </c>
      <c r="I396" s="319" t="e">
        <f>VLOOKUP(Z396,DESPESAS!A$1:D$2035,2,FALSE)</f>
        <v>#N/A</v>
      </c>
      <c r="J396" s="319" t="e">
        <f>VLOOKUP(Z396,DESPESAS!A$1:D$2035,3,FALSE)</f>
        <v>#N/A</v>
      </c>
      <c r="K396" s="320">
        <f>CAZUL!F393</f>
        <v>0</v>
      </c>
      <c r="L396" s="321">
        <f>CAZUL!G393</f>
        <v>0</v>
      </c>
      <c r="M396" s="320">
        <f>CAZUL!H393</f>
        <v>0</v>
      </c>
      <c r="N396" s="1" t="e">
        <f>#REF!</f>
        <v>#REF!</v>
      </c>
      <c r="O396" s="7" t="e">
        <f>#REF!</f>
        <v>#REF!</v>
      </c>
      <c r="Z396" s="324">
        <f>CAZUL!C393</f>
        <v>0</v>
      </c>
    </row>
    <row r="397" spans="2:26" ht="13.95" customHeight="1">
      <c r="B397" s="312"/>
      <c r="C397" s="7" t="e">
        <f>#REF!</f>
        <v>#REF!</v>
      </c>
      <c r="D397" s="314">
        <f>CAZUL!D394</f>
        <v>0</v>
      </c>
      <c r="E397" s="315">
        <f>CAZUL!N394</f>
        <v>0</v>
      </c>
      <c r="F397" s="316">
        <f>INICIO!D$5</f>
        <v>0</v>
      </c>
      <c r="G397" s="317" t="e">
        <f>VLOOKUP(H397,FORNECEDOR!$A$1:$B$897,2,FALSE)</f>
        <v>#N/A</v>
      </c>
      <c r="H397" s="318">
        <f>CAZUL!E394</f>
        <v>0</v>
      </c>
      <c r="I397" s="319" t="e">
        <f>VLOOKUP(Z397,DESPESAS!A$1:D$2035,2,FALSE)</f>
        <v>#N/A</v>
      </c>
      <c r="J397" s="319" t="e">
        <f>VLOOKUP(Z397,DESPESAS!A$1:D$2035,3,FALSE)</f>
        <v>#N/A</v>
      </c>
      <c r="K397" s="320">
        <f>CAZUL!F394</f>
        <v>0</v>
      </c>
      <c r="L397" s="321">
        <f>CAZUL!G394</f>
        <v>0</v>
      </c>
      <c r="M397" s="320">
        <f>CAZUL!H394</f>
        <v>0</v>
      </c>
      <c r="N397" s="1" t="e">
        <f>#REF!</f>
        <v>#REF!</v>
      </c>
      <c r="O397" s="7" t="e">
        <f>#REF!</f>
        <v>#REF!</v>
      </c>
      <c r="Z397" s="324">
        <f>CAZUL!C394</f>
        <v>0</v>
      </c>
    </row>
    <row r="398" spans="2:26" ht="13.95" customHeight="1">
      <c r="B398" s="312"/>
      <c r="C398" s="7" t="e">
        <f>#REF!</f>
        <v>#REF!</v>
      </c>
      <c r="D398" s="314">
        <f>CAZUL!D395</f>
        <v>0</v>
      </c>
      <c r="E398" s="315">
        <f>CAZUL!N395</f>
        <v>0</v>
      </c>
      <c r="F398" s="316">
        <f>INICIO!D$5</f>
        <v>0</v>
      </c>
      <c r="G398" s="317" t="e">
        <f>VLOOKUP(H398,FORNECEDOR!$A$1:$B$897,2,FALSE)</f>
        <v>#N/A</v>
      </c>
      <c r="H398" s="318">
        <f>CAZUL!E395</f>
        <v>0</v>
      </c>
      <c r="I398" s="319" t="e">
        <f>VLOOKUP(Z398,DESPESAS!A$1:D$2035,2,FALSE)</f>
        <v>#N/A</v>
      </c>
      <c r="J398" s="319" t="e">
        <f>VLOOKUP(Z398,DESPESAS!A$1:D$2035,3,FALSE)</f>
        <v>#N/A</v>
      </c>
      <c r="K398" s="320">
        <f>CAZUL!F395</f>
        <v>0</v>
      </c>
      <c r="L398" s="321">
        <f>CAZUL!G395</f>
        <v>0</v>
      </c>
      <c r="M398" s="320">
        <f>CAZUL!H395</f>
        <v>0</v>
      </c>
      <c r="N398" s="1" t="e">
        <f>#REF!</f>
        <v>#REF!</v>
      </c>
      <c r="O398" s="7" t="e">
        <f>#REF!</f>
        <v>#REF!</v>
      </c>
      <c r="Z398" s="324">
        <f>CAZUL!C395</f>
        <v>0</v>
      </c>
    </row>
    <row r="399" spans="2:26" ht="13.95" customHeight="1">
      <c r="B399" s="312"/>
      <c r="C399" s="7" t="e">
        <f>#REF!</f>
        <v>#REF!</v>
      </c>
      <c r="D399" s="314">
        <f>CAZUL!D396</f>
        <v>0</v>
      </c>
      <c r="E399" s="315">
        <f>CAZUL!N396</f>
        <v>0</v>
      </c>
      <c r="F399" s="316">
        <f>INICIO!D$5</f>
        <v>0</v>
      </c>
      <c r="G399" s="317" t="e">
        <f>VLOOKUP(H399,FORNECEDOR!$A$1:$B$897,2,FALSE)</f>
        <v>#N/A</v>
      </c>
      <c r="H399" s="318">
        <f>CAZUL!E396</f>
        <v>0</v>
      </c>
      <c r="I399" s="319" t="e">
        <f>VLOOKUP(Z399,DESPESAS!A$1:D$2035,2,FALSE)</f>
        <v>#N/A</v>
      </c>
      <c r="J399" s="319" t="e">
        <f>VLOOKUP(Z399,DESPESAS!A$1:D$2035,3,FALSE)</f>
        <v>#N/A</v>
      </c>
      <c r="K399" s="320">
        <f>CAZUL!F396</f>
        <v>0</v>
      </c>
      <c r="L399" s="321">
        <f>CAZUL!G396</f>
        <v>0</v>
      </c>
      <c r="M399" s="320">
        <f>CAZUL!H396</f>
        <v>0</v>
      </c>
      <c r="N399" s="1" t="e">
        <f>#REF!</f>
        <v>#REF!</v>
      </c>
      <c r="O399" s="7" t="e">
        <f>#REF!</f>
        <v>#REF!</v>
      </c>
      <c r="Z399" s="324">
        <f>CAZUL!C396</f>
        <v>0</v>
      </c>
    </row>
    <row r="400" spans="2:26" ht="13.95" customHeight="1">
      <c r="B400" s="312"/>
      <c r="C400" s="7" t="e">
        <f>#REF!</f>
        <v>#REF!</v>
      </c>
      <c r="D400" s="314">
        <f>CAZUL!D397</f>
        <v>0</v>
      </c>
      <c r="E400" s="315">
        <f>CAZUL!N397</f>
        <v>0</v>
      </c>
      <c r="F400" s="316">
        <f>INICIO!D$5</f>
        <v>0</v>
      </c>
      <c r="G400" s="317" t="e">
        <f>VLOOKUP(H400,FORNECEDOR!$A$1:$B$897,2,FALSE)</f>
        <v>#N/A</v>
      </c>
      <c r="H400" s="318">
        <f>CAZUL!E397</f>
        <v>0</v>
      </c>
      <c r="I400" s="319" t="e">
        <f>VLOOKUP(Z400,DESPESAS!A$1:D$2035,2,FALSE)</f>
        <v>#N/A</v>
      </c>
      <c r="J400" s="319" t="e">
        <f>VLOOKUP(Z400,DESPESAS!A$1:D$2035,3,FALSE)</f>
        <v>#N/A</v>
      </c>
      <c r="K400" s="320">
        <f>CAZUL!F397</f>
        <v>0</v>
      </c>
      <c r="L400" s="321">
        <f>CAZUL!G397</f>
        <v>0</v>
      </c>
      <c r="M400" s="320">
        <f>CAZUL!H397</f>
        <v>0</v>
      </c>
      <c r="N400" s="1" t="e">
        <f>#REF!</f>
        <v>#REF!</v>
      </c>
      <c r="O400" s="7" t="e">
        <f>#REF!</f>
        <v>#REF!</v>
      </c>
      <c r="Z400" s="324">
        <f>CAZUL!C397</f>
        <v>0</v>
      </c>
    </row>
    <row r="401" spans="2:26" ht="13.95" customHeight="1">
      <c r="B401" s="312"/>
      <c r="C401" s="7" t="e">
        <f>#REF!</f>
        <v>#REF!</v>
      </c>
      <c r="D401" s="314">
        <f>CAZUL!D398</f>
        <v>0</v>
      </c>
      <c r="E401" s="315">
        <f>CAZUL!N398</f>
        <v>0</v>
      </c>
      <c r="F401" s="316">
        <f>INICIO!D$5</f>
        <v>0</v>
      </c>
      <c r="G401" s="317" t="e">
        <f>VLOOKUP(H401,FORNECEDOR!$A$1:$B$897,2,FALSE)</f>
        <v>#N/A</v>
      </c>
      <c r="H401" s="318">
        <f>CAZUL!E398</f>
        <v>0</v>
      </c>
      <c r="I401" s="319" t="e">
        <f>VLOOKUP(Z401,DESPESAS!A$1:D$2035,2,FALSE)</f>
        <v>#N/A</v>
      </c>
      <c r="J401" s="319" t="e">
        <f>VLOOKUP(Z401,DESPESAS!A$1:D$2035,3,FALSE)</f>
        <v>#N/A</v>
      </c>
      <c r="K401" s="320">
        <f>CAZUL!F398</f>
        <v>0</v>
      </c>
      <c r="L401" s="321">
        <f>CAZUL!G398</f>
        <v>0</v>
      </c>
      <c r="M401" s="320">
        <f>CAZUL!H398</f>
        <v>0</v>
      </c>
      <c r="N401" s="1" t="e">
        <f>#REF!</f>
        <v>#REF!</v>
      </c>
      <c r="O401" s="7" t="e">
        <f>#REF!</f>
        <v>#REF!</v>
      </c>
      <c r="Z401" s="324">
        <f>CAZUL!C398</f>
        <v>0</v>
      </c>
    </row>
    <row r="402" spans="2:26" ht="13.95" customHeight="1">
      <c r="B402" s="312"/>
      <c r="C402" s="7" t="e">
        <f>#REF!</f>
        <v>#REF!</v>
      </c>
      <c r="D402" s="314">
        <f>CAZUL!D399</f>
        <v>0</v>
      </c>
      <c r="E402" s="315">
        <f>CAZUL!N399</f>
        <v>0</v>
      </c>
      <c r="F402" s="316">
        <f>INICIO!D$5</f>
        <v>0</v>
      </c>
      <c r="G402" s="317" t="e">
        <f>VLOOKUP(H402,FORNECEDOR!$A$1:$B$897,2,FALSE)</f>
        <v>#N/A</v>
      </c>
      <c r="H402" s="318">
        <f>CAZUL!E399</f>
        <v>0</v>
      </c>
      <c r="I402" s="319" t="e">
        <f>VLOOKUP(Z402,DESPESAS!A$1:D$2035,2,FALSE)</f>
        <v>#N/A</v>
      </c>
      <c r="J402" s="319" t="e">
        <f>VLOOKUP(Z402,DESPESAS!A$1:D$2035,3,FALSE)</f>
        <v>#N/A</v>
      </c>
      <c r="K402" s="320">
        <f>CAZUL!F399</f>
        <v>0</v>
      </c>
      <c r="L402" s="321">
        <f>CAZUL!G399</f>
        <v>0</v>
      </c>
      <c r="M402" s="320">
        <f>CAZUL!H399</f>
        <v>0</v>
      </c>
      <c r="N402" s="1" t="e">
        <f>#REF!</f>
        <v>#REF!</v>
      </c>
      <c r="O402" s="7" t="e">
        <f>#REF!</f>
        <v>#REF!</v>
      </c>
      <c r="Z402" s="324">
        <f>CAZUL!C399</f>
        <v>0</v>
      </c>
    </row>
    <row r="403" spans="2:26" ht="13.95" customHeight="1">
      <c r="B403" s="312"/>
      <c r="C403" s="7" t="e">
        <f>#REF!</f>
        <v>#REF!</v>
      </c>
      <c r="D403" s="314">
        <f>CAZUL!D400</f>
        <v>0</v>
      </c>
      <c r="E403" s="315">
        <f>CAZUL!N400</f>
        <v>0</v>
      </c>
      <c r="F403" s="316">
        <f>INICIO!D$5</f>
        <v>0</v>
      </c>
      <c r="G403" s="317" t="e">
        <f>VLOOKUP(H403,FORNECEDOR!$A$1:$B$897,2,FALSE)</f>
        <v>#N/A</v>
      </c>
      <c r="H403" s="318">
        <f>CAZUL!E400</f>
        <v>0</v>
      </c>
      <c r="I403" s="319" t="e">
        <f>VLOOKUP(Z403,DESPESAS!A$1:D$2035,2,FALSE)</f>
        <v>#N/A</v>
      </c>
      <c r="J403" s="319" t="e">
        <f>VLOOKUP(Z403,DESPESAS!A$1:D$2035,3,FALSE)</f>
        <v>#N/A</v>
      </c>
      <c r="K403" s="320">
        <f>CAZUL!F400</f>
        <v>0</v>
      </c>
      <c r="L403" s="321">
        <f>CAZUL!G400</f>
        <v>0</v>
      </c>
      <c r="M403" s="320">
        <f>CAZUL!H400</f>
        <v>0</v>
      </c>
      <c r="N403" s="1" t="e">
        <f>#REF!</f>
        <v>#REF!</v>
      </c>
      <c r="O403" s="7" t="e">
        <f>#REF!</f>
        <v>#REF!</v>
      </c>
      <c r="Z403" s="324">
        <f>CAZUL!C400</f>
        <v>0</v>
      </c>
    </row>
    <row r="404" spans="2:26" ht="13.95" customHeight="1">
      <c r="B404" s="312"/>
      <c r="C404" s="7" t="e">
        <f>#REF!</f>
        <v>#REF!</v>
      </c>
      <c r="D404" s="314">
        <f>CAZUL!D401</f>
        <v>0</v>
      </c>
      <c r="E404" s="315">
        <f>CAZUL!N401</f>
        <v>0</v>
      </c>
      <c r="F404" s="316">
        <f>INICIO!D$5</f>
        <v>0</v>
      </c>
      <c r="G404" s="317" t="e">
        <f>VLOOKUP(H404,FORNECEDOR!$A$1:$B$897,2,FALSE)</f>
        <v>#N/A</v>
      </c>
      <c r="H404" s="318">
        <f>CAZUL!E401</f>
        <v>0</v>
      </c>
      <c r="I404" s="319" t="e">
        <f>VLOOKUP(Z404,DESPESAS!A$1:D$2035,2,FALSE)</f>
        <v>#N/A</v>
      </c>
      <c r="J404" s="319" t="e">
        <f>VLOOKUP(Z404,DESPESAS!A$1:D$2035,3,FALSE)</f>
        <v>#N/A</v>
      </c>
      <c r="K404" s="320">
        <f>CAZUL!F401</f>
        <v>0</v>
      </c>
      <c r="L404" s="321">
        <f>CAZUL!G401</f>
        <v>0</v>
      </c>
      <c r="M404" s="320">
        <f>CAZUL!H401</f>
        <v>0</v>
      </c>
      <c r="N404" s="1" t="e">
        <f>#REF!</f>
        <v>#REF!</v>
      </c>
      <c r="O404" s="7" t="e">
        <f>#REF!</f>
        <v>#REF!</v>
      </c>
      <c r="Z404" s="324">
        <f>CAZUL!C401</f>
        <v>0</v>
      </c>
    </row>
    <row r="405" spans="2:26" ht="13.95" customHeight="1">
      <c r="B405" s="312"/>
      <c r="C405" s="7" t="e">
        <f>#REF!</f>
        <v>#REF!</v>
      </c>
      <c r="D405" s="314">
        <f>CAZUL!D402</f>
        <v>0</v>
      </c>
      <c r="E405" s="315">
        <f>CAZUL!N402</f>
        <v>0</v>
      </c>
      <c r="F405" s="316">
        <f>INICIO!D$5</f>
        <v>0</v>
      </c>
      <c r="G405" s="317" t="e">
        <f>VLOOKUP(H405,FORNECEDOR!$A$1:$B$897,2,FALSE)</f>
        <v>#N/A</v>
      </c>
      <c r="H405" s="318">
        <f>CAZUL!E402</f>
        <v>0</v>
      </c>
      <c r="I405" s="319" t="e">
        <f>VLOOKUP(Z405,DESPESAS!A$1:D$2035,2,FALSE)</f>
        <v>#N/A</v>
      </c>
      <c r="J405" s="319" t="e">
        <f>VLOOKUP(Z405,DESPESAS!A$1:D$2035,3,FALSE)</f>
        <v>#N/A</v>
      </c>
      <c r="K405" s="320">
        <f>CAZUL!F402</f>
        <v>0</v>
      </c>
      <c r="L405" s="321">
        <f>CAZUL!G402</f>
        <v>0</v>
      </c>
      <c r="M405" s="320">
        <f>CAZUL!H402</f>
        <v>0</v>
      </c>
      <c r="N405" s="1" t="e">
        <f>#REF!</f>
        <v>#REF!</v>
      </c>
      <c r="O405" s="7" t="e">
        <f>#REF!</f>
        <v>#REF!</v>
      </c>
      <c r="Z405" s="324">
        <f>CAZUL!C402</f>
        <v>0</v>
      </c>
    </row>
    <row r="406" spans="2:26" ht="13.95" customHeight="1">
      <c r="B406" s="312"/>
      <c r="C406" s="7" t="e">
        <f>#REF!</f>
        <v>#REF!</v>
      </c>
      <c r="D406" s="314">
        <f>CAZUL!D403</f>
        <v>0</v>
      </c>
      <c r="E406" s="315">
        <f>CAZUL!N403</f>
        <v>0</v>
      </c>
      <c r="F406" s="316">
        <f>INICIO!D$5</f>
        <v>0</v>
      </c>
      <c r="G406" s="317" t="e">
        <f>VLOOKUP(H406,FORNECEDOR!$A$1:$B$897,2,FALSE)</f>
        <v>#N/A</v>
      </c>
      <c r="H406" s="318">
        <f>CAZUL!E403</f>
        <v>0</v>
      </c>
      <c r="I406" s="319" t="e">
        <f>VLOOKUP(Z406,DESPESAS!A$1:D$2035,2,FALSE)</f>
        <v>#N/A</v>
      </c>
      <c r="J406" s="319" t="e">
        <f>VLOOKUP(Z406,DESPESAS!A$1:D$2035,3,FALSE)</f>
        <v>#N/A</v>
      </c>
      <c r="K406" s="320">
        <f>CAZUL!F403</f>
        <v>0</v>
      </c>
      <c r="L406" s="321">
        <f>CAZUL!G403</f>
        <v>0</v>
      </c>
      <c r="M406" s="320">
        <f>CAZUL!H403</f>
        <v>0</v>
      </c>
      <c r="N406" s="1" t="e">
        <f>#REF!</f>
        <v>#REF!</v>
      </c>
      <c r="O406" s="7" t="e">
        <f>#REF!</f>
        <v>#REF!</v>
      </c>
      <c r="Z406" s="324">
        <f>CAZUL!C403</f>
        <v>0</v>
      </c>
    </row>
    <row r="407" spans="2:26" ht="13.95" customHeight="1">
      <c r="B407" s="312"/>
      <c r="C407" s="7" t="e">
        <f>#REF!</f>
        <v>#REF!</v>
      </c>
      <c r="D407" s="314">
        <f>CAZUL!D404</f>
        <v>0</v>
      </c>
      <c r="E407" s="315">
        <f>CAZUL!N404</f>
        <v>0</v>
      </c>
      <c r="F407" s="316">
        <f>INICIO!D$5</f>
        <v>0</v>
      </c>
      <c r="G407" s="317" t="e">
        <f>VLOOKUP(H407,FORNECEDOR!$A$1:$B$897,2,FALSE)</f>
        <v>#N/A</v>
      </c>
      <c r="H407" s="318">
        <f>CAZUL!E404</f>
        <v>0</v>
      </c>
      <c r="I407" s="319" t="e">
        <f>VLOOKUP(Z407,DESPESAS!A$1:D$2035,2,FALSE)</f>
        <v>#N/A</v>
      </c>
      <c r="J407" s="319" t="e">
        <f>VLOOKUP(Z407,DESPESAS!A$1:D$2035,3,FALSE)</f>
        <v>#N/A</v>
      </c>
      <c r="K407" s="320">
        <f>CAZUL!F404</f>
        <v>0</v>
      </c>
      <c r="L407" s="321">
        <f>CAZUL!G404</f>
        <v>0</v>
      </c>
      <c r="M407" s="320">
        <f>CAZUL!H404</f>
        <v>0</v>
      </c>
      <c r="N407" s="1" t="e">
        <f>#REF!</f>
        <v>#REF!</v>
      </c>
      <c r="O407" s="7" t="e">
        <f>#REF!</f>
        <v>#REF!</v>
      </c>
      <c r="Z407" s="324">
        <f>CAZUL!C404</f>
        <v>0</v>
      </c>
    </row>
    <row r="408" spans="2:26" ht="13.95" customHeight="1">
      <c r="B408" s="312"/>
      <c r="C408" s="7" t="e">
        <f>#REF!</f>
        <v>#REF!</v>
      </c>
      <c r="D408" s="314">
        <f>CAZUL!D405</f>
        <v>0</v>
      </c>
      <c r="E408" s="315">
        <f>CAZUL!N405</f>
        <v>0</v>
      </c>
      <c r="F408" s="316">
        <f>INICIO!D$5</f>
        <v>0</v>
      </c>
      <c r="G408" s="317" t="e">
        <f>VLOOKUP(H408,FORNECEDOR!$A$1:$B$897,2,FALSE)</f>
        <v>#N/A</v>
      </c>
      <c r="H408" s="318">
        <f>CAZUL!E405</f>
        <v>0</v>
      </c>
      <c r="I408" s="319" t="e">
        <f>VLOOKUP(Z408,DESPESAS!A$1:D$2035,2,FALSE)</f>
        <v>#N/A</v>
      </c>
      <c r="J408" s="319" t="e">
        <f>VLOOKUP(Z408,DESPESAS!A$1:D$2035,3,FALSE)</f>
        <v>#N/A</v>
      </c>
      <c r="K408" s="320">
        <f>CAZUL!F405</f>
        <v>0</v>
      </c>
      <c r="L408" s="321">
        <f>CAZUL!G405</f>
        <v>0</v>
      </c>
      <c r="M408" s="320">
        <f>CAZUL!H405</f>
        <v>0</v>
      </c>
      <c r="N408" s="1" t="e">
        <f>#REF!</f>
        <v>#REF!</v>
      </c>
      <c r="O408" s="7" t="e">
        <f>#REF!</f>
        <v>#REF!</v>
      </c>
      <c r="Z408" s="324">
        <f>CAZUL!C405</f>
        <v>0</v>
      </c>
    </row>
    <row r="409" spans="2:26" ht="13.95" customHeight="1">
      <c r="B409" s="312"/>
      <c r="C409" s="7" t="e">
        <f>#REF!</f>
        <v>#REF!</v>
      </c>
      <c r="D409" s="314">
        <f>CAZUL!D406</f>
        <v>0</v>
      </c>
      <c r="E409" s="315">
        <f>CAZUL!N406</f>
        <v>0</v>
      </c>
      <c r="F409" s="316">
        <f>INICIO!D$5</f>
        <v>0</v>
      </c>
      <c r="G409" s="317" t="e">
        <f>VLOOKUP(H409,FORNECEDOR!$A$1:$B$897,2,FALSE)</f>
        <v>#N/A</v>
      </c>
      <c r="H409" s="318">
        <f>CAZUL!E406</f>
        <v>0</v>
      </c>
      <c r="I409" s="319" t="e">
        <f>VLOOKUP(Z409,DESPESAS!A$1:D$2035,2,FALSE)</f>
        <v>#N/A</v>
      </c>
      <c r="J409" s="319" t="e">
        <f>VLOOKUP(Z409,DESPESAS!A$1:D$2035,3,FALSE)</f>
        <v>#N/A</v>
      </c>
      <c r="K409" s="320">
        <f>CAZUL!F406</f>
        <v>0</v>
      </c>
      <c r="L409" s="321">
        <f>CAZUL!G406</f>
        <v>0</v>
      </c>
      <c r="M409" s="320">
        <f>CAZUL!H406</f>
        <v>0</v>
      </c>
      <c r="N409" s="1" t="e">
        <f>#REF!</f>
        <v>#REF!</v>
      </c>
      <c r="O409" s="7" t="e">
        <f>#REF!</f>
        <v>#REF!</v>
      </c>
      <c r="Z409" s="324">
        <f>CAZUL!C406</f>
        <v>0</v>
      </c>
    </row>
    <row r="410" spans="2:26" ht="13.95" customHeight="1">
      <c r="B410" s="312"/>
      <c r="C410" s="7" t="e">
        <f>#REF!</f>
        <v>#REF!</v>
      </c>
      <c r="D410" s="314">
        <f>CAZUL!D407</f>
        <v>0</v>
      </c>
      <c r="E410" s="315">
        <f>CAZUL!N407</f>
        <v>0</v>
      </c>
      <c r="F410" s="316">
        <f>INICIO!D$5</f>
        <v>0</v>
      </c>
      <c r="G410" s="317" t="e">
        <f>VLOOKUP(H410,FORNECEDOR!$A$1:$B$897,2,FALSE)</f>
        <v>#N/A</v>
      </c>
      <c r="H410" s="318">
        <f>CAZUL!E407</f>
        <v>0</v>
      </c>
      <c r="I410" s="319" t="e">
        <f>VLOOKUP(Z410,DESPESAS!A$1:D$2035,2,FALSE)</f>
        <v>#N/A</v>
      </c>
      <c r="J410" s="319" t="e">
        <f>VLOOKUP(Z410,DESPESAS!A$1:D$2035,3,FALSE)</f>
        <v>#N/A</v>
      </c>
      <c r="K410" s="320">
        <f>CAZUL!F407</f>
        <v>0</v>
      </c>
      <c r="L410" s="321">
        <f>CAZUL!G407</f>
        <v>0</v>
      </c>
      <c r="M410" s="320">
        <f>CAZUL!H407</f>
        <v>0</v>
      </c>
      <c r="N410" s="1" t="e">
        <f>#REF!</f>
        <v>#REF!</v>
      </c>
      <c r="O410" s="7" t="e">
        <f>#REF!</f>
        <v>#REF!</v>
      </c>
      <c r="Z410" s="324">
        <f>CAZUL!C407</f>
        <v>0</v>
      </c>
    </row>
    <row r="411" spans="2:26" ht="13.95" customHeight="1">
      <c r="B411" s="312"/>
      <c r="C411" s="7" t="e">
        <f>#REF!</f>
        <v>#REF!</v>
      </c>
      <c r="D411" s="314">
        <f>CAZUL!D408</f>
        <v>0</v>
      </c>
      <c r="E411" s="315">
        <f>CAZUL!N408</f>
        <v>0</v>
      </c>
      <c r="F411" s="316">
        <f>INICIO!D$5</f>
        <v>0</v>
      </c>
      <c r="G411" s="317" t="e">
        <f>VLOOKUP(H411,FORNECEDOR!$A$1:$B$897,2,FALSE)</f>
        <v>#N/A</v>
      </c>
      <c r="H411" s="318">
        <f>CAZUL!E408</f>
        <v>0</v>
      </c>
      <c r="I411" s="319" t="e">
        <f>VLOOKUP(Z411,DESPESAS!A$1:D$2035,2,FALSE)</f>
        <v>#N/A</v>
      </c>
      <c r="J411" s="319" t="e">
        <f>VLOOKUP(Z411,DESPESAS!A$1:D$2035,3,FALSE)</f>
        <v>#N/A</v>
      </c>
      <c r="K411" s="320">
        <f>CAZUL!F408</f>
        <v>0</v>
      </c>
      <c r="L411" s="321">
        <f>CAZUL!G408</f>
        <v>0</v>
      </c>
      <c r="M411" s="320">
        <f>CAZUL!H408</f>
        <v>0</v>
      </c>
      <c r="N411" s="1" t="e">
        <f>#REF!</f>
        <v>#REF!</v>
      </c>
      <c r="O411" s="7" t="e">
        <f>#REF!</f>
        <v>#REF!</v>
      </c>
      <c r="Z411" s="324">
        <f>CAZUL!C408</f>
        <v>0</v>
      </c>
    </row>
    <row r="412" spans="2:26" ht="13.95" customHeight="1">
      <c r="B412" s="312"/>
      <c r="C412" s="7" t="e">
        <f>#REF!</f>
        <v>#REF!</v>
      </c>
      <c r="D412" s="314">
        <f>CAZUL!D409</f>
        <v>0</v>
      </c>
      <c r="E412" s="315">
        <f>CAZUL!N409</f>
        <v>0</v>
      </c>
      <c r="F412" s="316">
        <f>INICIO!D$5</f>
        <v>0</v>
      </c>
      <c r="G412" s="317" t="e">
        <f>VLOOKUP(H412,FORNECEDOR!$A$1:$B$897,2,FALSE)</f>
        <v>#N/A</v>
      </c>
      <c r="H412" s="318">
        <f>CAZUL!E409</f>
        <v>0</v>
      </c>
      <c r="I412" s="319" t="e">
        <f>VLOOKUP(Z412,DESPESAS!A$1:D$2035,2,FALSE)</f>
        <v>#N/A</v>
      </c>
      <c r="J412" s="319" t="e">
        <f>VLOOKUP(Z412,DESPESAS!A$1:D$2035,3,FALSE)</f>
        <v>#N/A</v>
      </c>
      <c r="K412" s="320">
        <f>CAZUL!F409</f>
        <v>0</v>
      </c>
      <c r="L412" s="321">
        <f>CAZUL!G409</f>
        <v>0</v>
      </c>
      <c r="M412" s="320">
        <f>CAZUL!H409</f>
        <v>0</v>
      </c>
      <c r="N412" s="1" t="e">
        <f>#REF!</f>
        <v>#REF!</v>
      </c>
      <c r="O412" s="7" t="e">
        <f>#REF!</f>
        <v>#REF!</v>
      </c>
      <c r="Z412" s="324">
        <f>CAZUL!C409</f>
        <v>0</v>
      </c>
    </row>
    <row r="413" spans="2:26" ht="13.95" customHeight="1">
      <c r="B413" s="312"/>
      <c r="C413" s="7" t="e">
        <f>#REF!</f>
        <v>#REF!</v>
      </c>
      <c r="D413" s="314">
        <f>CAZUL!D410</f>
        <v>0</v>
      </c>
      <c r="E413" s="315">
        <f>CAZUL!N410</f>
        <v>0</v>
      </c>
      <c r="F413" s="316">
        <f>INICIO!D$5</f>
        <v>0</v>
      </c>
      <c r="G413" s="317" t="e">
        <f>VLOOKUP(H413,FORNECEDOR!$A$1:$B$897,2,FALSE)</f>
        <v>#N/A</v>
      </c>
      <c r="H413" s="318">
        <f>CAZUL!E410</f>
        <v>0</v>
      </c>
      <c r="I413" s="319" t="e">
        <f>VLOOKUP(Z413,DESPESAS!A$1:D$2035,2,FALSE)</f>
        <v>#N/A</v>
      </c>
      <c r="J413" s="319" t="e">
        <f>VLOOKUP(Z413,DESPESAS!A$1:D$2035,3,FALSE)</f>
        <v>#N/A</v>
      </c>
      <c r="K413" s="320">
        <f>CAZUL!F410</f>
        <v>0</v>
      </c>
      <c r="L413" s="321">
        <f>CAZUL!G410</f>
        <v>0</v>
      </c>
      <c r="M413" s="320">
        <f>CAZUL!H410</f>
        <v>0</v>
      </c>
      <c r="N413" s="1" t="e">
        <f>#REF!</f>
        <v>#REF!</v>
      </c>
      <c r="O413" s="7" t="e">
        <f>#REF!</f>
        <v>#REF!</v>
      </c>
      <c r="Z413" s="324">
        <f>CAZUL!C410</f>
        <v>0</v>
      </c>
    </row>
    <row r="414" spans="2:26" ht="13.95" customHeight="1">
      <c r="B414" s="312"/>
      <c r="C414" s="7" t="e">
        <f>#REF!</f>
        <v>#REF!</v>
      </c>
      <c r="D414" s="314">
        <f>CAZUL!D411</f>
        <v>0</v>
      </c>
      <c r="E414" s="315">
        <f>CAZUL!N411</f>
        <v>0</v>
      </c>
      <c r="F414" s="316">
        <f>INICIO!D$5</f>
        <v>0</v>
      </c>
      <c r="G414" s="317" t="e">
        <f>VLOOKUP(H414,FORNECEDOR!$A$1:$B$897,2,FALSE)</f>
        <v>#N/A</v>
      </c>
      <c r="H414" s="318">
        <f>CAZUL!E411</f>
        <v>0</v>
      </c>
      <c r="I414" s="319" t="e">
        <f>VLOOKUP(Z414,DESPESAS!A$1:D$2035,2,FALSE)</f>
        <v>#N/A</v>
      </c>
      <c r="J414" s="319" t="e">
        <f>VLOOKUP(Z414,DESPESAS!A$1:D$2035,3,FALSE)</f>
        <v>#N/A</v>
      </c>
      <c r="K414" s="320">
        <f>CAZUL!F411</f>
        <v>0</v>
      </c>
      <c r="L414" s="321">
        <f>CAZUL!G411</f>
        <v>0</v>
      </c>
      <c r="M414" s="320">
        <f>CAZUL!H411</f>
        <v>0</v>
      </c>
      <c r="N414" s="1" t="e">
        <f>#REF!</f>
        <v>#REF!</v>
      </c>
      <c r="O414" s="7" t="e">
        <f>#REF!</f>
        <v>#REF!</v>
      </c>
      <c r="Z414" s="324">
        <f>CAZUL!C411</f>
        <v>0</v>
      </c>
    </row>
    <row r="415" spans="2:26" ht="13.95" customHeight="1">
      <c r="B415" s="312"/>
      <c r="C415" s="7" t="e">
        <f>#REF!</f>
        <v>#REF!</v>
      </c>
      <c r="D415" s="314">
        <f>CAZUL!D412</f>
        <v>0</v>
      </c>
      <c r="E415" s="315">
        <f>CAZUL!N412</f>
        <v>0</v>
      </c>
      <c r="F415" s="316">
        <f>INICIO!D$5</f>
        <v>0</v>
      </c>
      <c r="G415" s="317" t="e">
        <f>VLOOKUP(H415,FORNECEDOR!$A$1:$B$897,2,FALSE)</f>
        <v>#N/A</v>
      </c>
      <c r="H415" s="318">
        <f>CAZUL!E412</f>
        <v>0</v>
      </c>
      <c r="I415" s="319" t="e">
        <f>VLOOKUP(Z415,DESPESAS!A$1:D$2035,2,FALSE)</f>
        <v>#N/A</v>
      </c>
      <c r="J415" s="319" t="e">
        <f>VLOOKUP(Z415,DESPESAS!A$1:D$2035,3,FALSE)</f>
        <v>#N/A</v>
      </c>
      <c r="K415" s="320">
        <f>CAZUL!F412</f>
        <v>0</v>
      </c>
      <c r="L415" s="321">
        <f>CAZUL!G412</f>
        <v>0</v>
      </c>
      <c r="M415" s="320">
        <f>CAZUL!H412</f>
        <v>0</v>
      </c>
      <c r="N415" s="1" t="e">
        <f>#REF!</f>
        <v>#REF!</v>
      </c>
      <c r="O415" s="7" t="e">
        <f>#REF!</f>
        <v>#REF!</v>
      </c>
      <c r="Z415" s="324">
        <f>CAZUL!C412</f>
        <v>0</v>
      </c>
    </row>
    <row r="416" spans="2:26" ht="13.95" customHeight="1">
      <c r="B416" s="312"/>
      <c r="C416" s="7" t="e">
        <f>#REF!</f>
        <v>#REF!</v>
      </c>
      <c r="D416" s="314">
        <f>CAZUL!D413</f>
        <v>0</v>
      </c>
      <c r="E416" s="315">
        <f>CAZUL!N413</f>
        <v>0</v>
      </c>
      <c r="F416" s="316">
        <f>INICIO!D$5</f>
        <v>0</v>
      </c>
      <c r="G416" s="317" t="e">
        <f>VLOOKUP(H416,FORNECEDOR!$A$1:$B$897,2,FALSE)</f>
        <v>#N/A</v>
      </c>
      <c r="H416" s="318">
        <f>CAZUL!E413</f>
        <v>0</v>
      </c>
      <c r="I416" s="319" t="e">
        <f>VLOOKUP(Z416,DESPESAS!A$1:D$2035,2,FALSE)</f>
        <v>#N/A</v>
      </c>
      <c r="J416" s="319" t="e">
        <f>VLOOKUP(Z416,DESPESAS!A$1:D$2035,3,FALSE)</f>
        <v>#N/A</v>
      </c>
      <c r="K416" s="320">
        <f>CAZUL!F413</f>
        <v>0</v>
      </c>
      <c r="L416" s="321">
        <f>CAZUL!G413</f>
        <v>0</v>
      </c>
      <c r="M416" s="320">
        <f>CAZUL!H413</f>
        <v>0</v>
      </c>
      <c r="N416" s="1" t="e">
        <f>#REF!</f>
        <v>#REF!</v>
      </c>
      <c r="O416" s="7" t="e">
        <f>#REF!</f>
        <v>#REF!</v>
      </c>
      <c r="Z416" s="324">
        <f>CAZUL!C413</f>
        <v>0</v>
      </c>
    </row>
    <row r="417" spans="2:26" ht="13.95" customHeight="1">
      <c r="B417" s="312"/>
      <c r="C417" s="7" t="e">
        <f>#REF!</f>
        <v>#REF!</v>
      </c>
      <c r="D417" s="314">
        <f>CAZUL!D414</f>
        <v>0</v>
      </c>
      <c r="E417" s="315">
        <f>CAZUL!N414</f>
        <v>0</v>
      </c>
      <c r="F417" s="316">
        <f>INICIO!D$5</f>
        <v>0</v>
      </c>
      <c r="G417" s="317" t="e">
        <f>VLOOKUP(H417,FORNECEDOR!$A$1:$B$897,2,FALSE)</f>
        <v>#N/A</v>
      </c>
      <c r="H417" s="318">
        <f>CAZUL!E414</f>
        <v>0</v>
      </c>
      <c r="I417" s="319" t="e">
        <f>VLOOKUP(Z417,DESPESAS!A$1:D$2035,2,FALSE)</f>
        <v>#N/A</v>
      </c>
      <c r="J417" s="319" t="e">
        <f>VLOOKUP(Z417,DESPESAS!A$1:D$2035,3,FALSE)</f>
        <v>#N/A</v>
      </c>
      <c r="K417" s="320">
        <f>CAZUL!F414</f>
        <v>0</v>
      </c>
      <c r="L417" s="321">
        <f>CAZUL!G414</f>
        <v>0</v>
      </c>
      <c r="M417" s="320">
        <f>CAZUL!H414</f>
        <v>0</v>
      </c>
      <c r="N417" s="1" t="e">
        <f>#REF!</f>
        <v>#REF!</v>
      </c>
      <c r="O417" s="7" t="e">
        <f>#REF!</f>
        <v>#REF!</v>
      </c>
      <c r="Z417" s="324">
        <f>CAZUL!C414</f>
        <v>0</v>
      </c>
    </row>
    <row r="418" spans="2:26" ht="13.95" customHeight="1">
      <c r="B418" s="312"/>
      <c r="C418" s="7" t="e">
        <f>#REF!</f>
        <v>#REF!</v>
      </c>
      <c r="D418" s="314">
        <f>CAZUL!D415</f>
        <v>0</v>
      </c>
      <c r="E418" s="315">
        <f>CAZUL!N415</f>
        <v>0</v>
      </c>
      <c r="F418" s="316">
        <f>INICIO!D$5</f>
        <v>0</v>
      </c>
      <c r="G418" s="317" t="e">
        <f>VLOOKUP(H418,FORNECEDOR!$A$1:$B$897,2,FALSE)</f>
        <v>#N/A</v>
      </c>
      <c r="H418" s="318">
        <f>CAZUL!E415</f>
        <v>0</v>
      </c>
      <c r="I418" s="319" t="e">
        <f>VLOOKUP(Z418,DESPESAS!A$1:D$2035,2,FALSE)</f>
        <v>#N/A</v>
      </c>
      <c r="J418" s="319" t="e">
        <f>VLOOKUP(Z418,DESPESAS!A$1:D$2035,3,FALSE)</f>
        <v>#N/A</v>
      </c>
      <c r="K418" s="320">
        <f>CAZUL!F415</f>
        <v>0</v>
      </c>
      <c r="L418" s="321">
        <f>CAZUL!G415</f>
        <v>0</v>
      </c>
      <c r="M418" s="320">
        <f>CAZUL!H415</f>
        <v>0</v>
      </c>
      <c r="N418" s="1" t="e">
        <f>#REF!</f>
        <v>#REF!</v>
      </c>
      <c r="O418" s="7" t="e">
        <f>#REF!</f>
        <v>#REF!</v>
      </c>
      <c r="Z418" s="324">
        <f>CAZUL!C415</f>
        <v>0</v>
      </c>
    </row>
    <row r="419" spans="2:26" ht="13.95" customHeight="1">
      <c r="B419" s="312"/>
      <c r="C419" s="7" t="e">
        <f>#REF!</f>
        <v>#REF!</v>
      </c>
      <c r="D419" s="314">
        <f>CAZUL!D416</f>
        <v>0</v>
      </c>
      <c r="E419" s="315">
        <f>CAZUL!N416</f>
        <v>0</v>
      </c>
      <c r="F419" s="316">
        <f>INICIO!D$5</f>
        <v>0</v>
      </c>
      <c r="G419" s="317" t="e">
        <f>VLOOKUP(H419,FORNECEDOR!$A$1:$B$897,2,FALSE)</f>
        <v>#N/A</v>
      </c>
      <c r="H419" s="318">
        <f>CAZUL!E416</f>
        <v>0</v>
      </c>
      <c r="I419" s="319" t="e">
        <f>VLOOKUP(Z419,DESPESAS!A$1:D$2035,2,FALSE)</f>
        <v>#N/A</v>
      </c>
      <c r="J419" s="319" t="e">
        <f>VLOOKUP(Z419,DESPESAS!A$1:D$2035,3,FALSE)</f>
        <v>#N/A</v>
      </c>
      <c r="K419" s="320">
        <f>CAZUL!F416</f>
        <v>0</v>
      </c>
      <c r="L419" s="321">
        <f>CAZUL!G416</f>
        <v>0</v>
      </c>
      <c r="M419" s="320">
        <f>CAZUL!H416</f>
        <v>0</v>
      </c>
      <c r="N419" s="1" t="e">
        <f>#REF!</f>
        <v>#REF!</v>
      </c>
      <c r="O419" s="7" t="e">
        <f>#REF!</f>
        <v>#REF!</v>
      </c>
      <c r="Z419" s="324">
        <f>CAZUL!C416</f>
        <v>0</v>
      </c>
    </row>
    <row r="420" spans="2:26" ht="13.95" customHeight="1">
      <c r="B420" s="312"/>
      <c r="C420" s="7" t="e">
        <f>#REF!</f>
        <v>#REF!</v>
      </c>
      <c r="D420" s="314">
        <f>CAZUL!D417</f>
        <v>0</v>
      </c>
      <c r="E420" s="315">
        <f>CAZUL!N417</f>
        <v>0</v>
      </c>
      <c r="F420" s="316">
        <f>INICIO!D$5</f>
        <v>0</v>
      </c>
      <c r="G420" s="317" t="e">
        <f>VLOOKUP(H420,FORNECEDOR!$A$1:$B$897,2,FALSE)</f>
        <v>#N/A</v>
      </c>
      <c r="H420" s="318">
        <f>CAZUL!E417</f>
        <v>0</v>
      </c>
      <c r="I420" s="319" t="e">
        <f>VLOOKUP(Z420,DESPESAS!A$1:D$2035,2,FALSE)</f>
        <v>#N/A</v>
      </c>
      <c r="J420" s="319" t="e">
        <f>VLOOKUP(Z420,DESPESAS!A$1:D$2035,3,FALSE)</f>
        <v>#N/A</v>
      </c>
      <c r="K420" s="320">
        <f>CAZUL!F417</f>
        <v>0</v>
      </c>
      <c r="L420" s="321">
        <f>CAZUL!G417</f>
        <v>0</v>
      </c>
      <c r="M420" s="320">
        <f>CAZUL!H417</f>
        <v>0</v>
      </c>
      <c r="N420" s="1" t="e">
        <f>#REF!</f>
        <v>#REF!</v>
      </c>
      <c r="O420" s="7" t="e">
        <f>#REF!</f>
        <v>#REF!</v>
      </c>
      <c r="Z420" s="324">
        <f>CAZUL!C417</f>
        <v>0</v>
      </c>
    </row>
    <row r="421" spans="2:26" ht="13.95" customHeight="1">
      <c r="B421" s="312"/>
      <c r="C421" s="7" t="e">
        <f>#REF!</f>
        <v>#REF!</v>
      </c>
      <c r="D421" s="314">
        <f>CAZUL!D418</f>
        <v>0</v>
      </c>
      <c r="E421" s="315">
        <f>CAZUL!N418</f>
        <v>0</v>
      </c>
      <c r="F421" s="316">
        <f>INICIO!D$5</f>
        <v>0</v>
      </c>
      <c r="G421" s="317" t="e">
        <f>VLOOKUP(H421,FORNECEDOR!$A$1:$B$897,2,FALSE)</f>
        <v>#N/A</v>
      </c>
      <c r="H421" s="318">
        <f>CAZUL!E418</f>
        <v>0</v>
      </c>
      <c r="I421" s="319" t="e">
        <f>VLOOKUP(Z421,DESPESAS!A$1:D$2035,2,FALSE)</f>
        <v>#N/A</v>
      </c>
      <c r="J421" s="319" t="e">
        <f>VLOOKUP(Z421,DESPESAS!A$1:D$2035,3,FALSE)</f>
        <v>#N/A</v>
      </c>
      <c r="K421" s="320">
        <f>CAZUL!F418</f>
        <v>0</v>
      </c>
      <c r="L421" s="321">
        <f>CAZUL!G418</f>
        <v>0</v>
      </c>
      <c r="M421" s="320">
        <f>CAZUL!H418</f>
        <v>0</v>
      </c>
      <c r="N421" s="1" t="e">
        <f>#REF!</f>
        <v>#REF!</v>
      </c>
      <c r="O421" s="7" t="e">
        <f>#REF!</f>
        <v>#REF!</v>
      </c>
      <c r="Z421" s="324">
        <f>CAZUL!C418</f>
        <v>0</v>
      </c>
    </row>
    <row r="422" spans="2:26" ht="13.95" customHeight="1">
      <c r="B422" s="312"/>
      <c r="C422" s="7" t="e">
        <f>#REF!</f>
        <v>#REF!</v>
      </c>
      <c r="D422" s="314">
        <f>CAZUL!D419</f>
        <v>0</v>
      </c>
      <c r="E422" s="315">
        <f>CAZUL!N419</f>
        <v>0</v>
      </c>
      <c r="F422" s="316">
        <f>INICIO!D$5</f>
        <v>0</v>
      </c>
      <c r="G422" s="317" t="e">
        <f>VLOOKUP(H422,FORNECEDOR!$A$1:$B$897,2,FALSE)</f>
        <v>#N/A</v>
      </c>
      <c r="H422" s="318">
        <f>CAZUL!E419</f>
        <v>0</v>
      </c>
      <c r="I422" s="319" t="e">
        <f>VLOOKUP(Z422,DESPESAS!A$1:D$2035,2,FALSE)</f>
        <v>#N/A</v>
      </c>
      <c r="J422" s="319" t="e">
        <f>VLOOKUP(Z422,DESPESAS!A$1:D$2035,3,FALSE)</f>
        <v>#N/A</v>
      </c>
      <c r="K422" s="320">
        <f>CAZUL!F419</f>
        <v>0</v>
      </c>
      <c r="L422" s="321">
        <f>CAZUL!G419</f>
        <v>0</v>
      </c>
      <c r="M422" s="320">
        <f>CAZUL!H419</f>
        <v>0</v>
      </c>
      <c r="N422" s="1" t="e">
        <f>#REF!</f>
        <v>#REF!</v>
      </c>
      <c r="O422" s="7" t="e">
        <f>#REF!</f>
        <v>#REF!</v>
      </c>
      <c r="Z422" s="324">
        <f>CAZUL!C419</f>
        <v>0</v>
      </c>
    </row>
    <row r="423" spans="2:26" ht="13.95" customHeight="1">
      <c r="B423" s="312"/>
      <c r="C423" s="7" t="e">
        <f>#REF!</f>
        <v>#REF!</v>
      </c>
      <c r="D423" s="314">
        <f>CAZUL!D420</f>
        <v>0</v>
      </c>
      <c r="E423" s="315">
        <f>CAZUL!N420</f>
        <v>0</v>
      </c>
      <c r="F423" s="316">
        <f>INICIO!D$5</f>
        <v>0</v>
      </c>
      <c r="G423" s="317" t="e">
        <f>VLOOKUP(H423,FORNECEDOR!$A$1:$B$897,2,FALSE)</f>
        <v>#N/A</v>
      </c>
      <c r="H423" s="318">
        <f>CAZUL!E420</f>
        <v>0</v>
      </c>
      <c r="I423" s="319" t="e">
        <f>VLOOKUP(Z423,DESPESAS!A$1:D$2035,2,FALSE)</f>
        <v>#N/A</v>
      </c>
      <c r="J423" s="319" t="e">
        <f>VLOOKUP(Z423,DESPESAS!A$1:D$2035,3,FALSE)</f>
        <v>#N/A</v>
      </c>
      <c r="K423" s="320">
        <f>CAZUL!F420</f>
        <v>0</v>
      </c>
      <c r="L423" s="321">
        <f>CAZUL!G420</f>
        <v>0</v>
      </c>
      <c r="M423" s="320">
        <f>CAZUL!H420</f>
        <v>0</v>
      </c>
      <c r="N423" s="1" t="e">
        <f>#REF!</f>
        <v>#REF!</v>
      </c>
      <c r="O423" s="7" t="e">
        <f>#REF!</f>
        <v>#REF!</v>
      </c>
      <c r="Z423" s="324">
        <f>CAZUL!C420</f>
        <v>0</v>
      </c>
    </row>
    <row r="424" spans="2:26" ht="13.95" customHeight="1">
      <c r="B424" s="312"/>
      <c r="C424" s="7" t="e">
        <f>#REF!</f>
        <v>#REF!</v>
      </c>
      <c r="D424" s="314">
        <f>CAZUL!D421</f>
        <v>0</v>
      </c>
      <c r="E424" s="315">
        <f>CAZUL!N421</f>
        <v>0</v>
      </c>
      <c r="F424" s="316">
        <f>INICIO!D$5</f>
        <v>0</v>
      </c>
      <c r="G424" s="317" t="e">
        <f>VLOOKUP(H424,FORNECEDOR!$A$1:$B$897,2,FALSE)</f>
        <v>#N/A</v>
      </c>
      <c r="H424" s="318">
        <f>CAZUL!E421</f>
        <v>0</v>
      </c>
      <c r="I424" s="319" t="e">
        <f>VLOOKUP(Z424,DESPESAS!A$1:D$2035,2,FALSE)</f>
        <v>#N/A</v>
      </c>
      <c r="J424" s="319" t="e">
        <f>VLOOKUP(Z424,DESPESAS!A$1:D$2035,3,FALSE)</f>
        <v>#N/A</v>
      </c>
      <c r="K424" s="320">
        <f>CAZUL!F421</f>
        <v>0</v>
      </c>
      <c r="L424" s="321">
        <f>CAZUL!G421</f>
        <v>0</v>
      </c>
      <c r="M424" s="320">
        <f>CAZUL!H421</f>
        <v>0</v>
      </c>
      <c r="N424" s="1" t="e">
        <f>#REF!</f>
        <v>#REF!</v>
      </c>
      <c r="O424" s="7" t="e">
        <f>#REF!</f>
        <v>#REF!</v>
      </c>
      <c r="Z424" s="324">
        <f>CAZUL!C421</f>
        <v>0</v>
      </c>
    </row>
    <row r="425" spans="2:26" ht="13.95" customHeight="1">
      <c r="B425" s="312"/>
      <c r="C425" s="7" t="e">
        <f>#REF!</f>
        <v>#REF!</v>
      </c>
      <c r="D425" s="314">
        <f>CAZUL!D422</f>
        <v>0</v>
      </c>
      <c r="E425" s="315">
        <f>CAZUL!N422</f>
        <v>0</v>
      </c>
      <c r="F425" s="316">
        <f>INICIO!D$5</f>
        <v>0</v>
      </c>
      <c r="G425" s="317" t="e">
        <f>VLOOKUP(H425,FORNECEDOR!$A$1:$B$897,2,FALSE)</f>
        <v>#N/A</v>
      </c>
      <c r="H425" s="318">
        <f>CAZUL!E422</f>
        <v>0</v>
      </c>
      <c r="I425" s="319" t="e">
        <f>VLOOKUP(Z425,DESPESAS!A$1:D$2035,2,FALSE)</f>
        <v>#N/A</v>
      </c>
      <c r="J425" s="319" t="e">
        <f>VLOOKUP(Z425,DESPESAS!A$1:D$2035,3,FALSE)</f>
        <v>#N/A</v>
      </c>
      <c r="K425" s="320">
        <f>CAZUL!F422</f>
        <v>0</v>
      </c>
      <c r="L425" s="321">
        <f>CAZUL!G422</f>
        <v>0</v>
      </c>
      <c r="M425" s="320">
        <f>CAZUL!H422</f>
        <v>0</v>
      </c>
      <c r="N425" s="1" t="e">
        <f>#REF!</f>
        <v>#REF!</v>
      </c>
      <c r="O425" s="7" t="e">
        <f>#REF!</f>
        <v>#REF!</v>
      </c>
      <c r="Z425" s="324">
        <f>CAZUL!C422</f>
        <v>0</v>
      </c>
    </row>
    <row r="426" spans="2:26" ht="13.95" customHeight="1">
      <c r="B426" s="312"/>
      <c r="C426" s="7" t="e">
        <f>#REF!</f>
        <v>#REF!</v>
      </c>
      <c r="D426" s="314">
        <f>CAZUL!D423</f>
        <v>0</v>
      </c>
      <c r="E426" s="315">
        <f>CAZUL!N423</f>
        <v>0</v>
      </c>
      <c r="F426" s="316">
        <f>INICIO!D$5</f>
        <v>0</v>
      </c>
      <c r="G426" s="317" t="e">
        <f>VLOOKUP(H426,FORNECEDOR!$A$1:$B$897,2,FALSE)</f>
        <v>#N/A</v>
      </c>
      <c r="H426" s="318">
        <f>CAZUL!E423</f>
        <v>0</v>
      </c>
      <c r="I426" s="319" t="e">
        <f>VLOOKUP(Z426,DESPESAS!A$1:D$2035,2,FALSE)</f>
        <v>#N/A</v>
      </c>
      <c r="J426" s="319" t="e">
        <f>VLOOKUP(Z426,DESPESAS!A$1:D$2035,3,FALSE)</f>
        <v>#N/A</v>
      </c>
      <c r="K426" s="320">
        <f>CAZUL!F423</f>
        <v>0</v>
      </c>
      <c r="L426" s="321">
        <f>CAZUL!G423</f>
        <v>0</v>
      </c>
      <c r="M426" s="320">
        <f>CAZUL!H423</f>
        <v>0</v>
      </c>
      <c r="N426" s="1" t="e">
        <f>#REF!</f>
        <v>#REF!</v>
      </c>
      <c r="O426" s="7" t="e">
        <f>#REF!</f>
        <v>#REF!</v>
      </c>
      <c r="Z426" s="324">
        <f>CAZUL!C423</f>
        <v>0</v>
      </c>
    </row>
    <row r="427" spans="2:26" ht="13.95" customHeight="1">
      <c r="B427" s="312"/>
      <c r="C427" s="7" t="e">
        <f>#REF!</f>
        <v>#REF!</v>
      </c>
      <c r="D427" s="314">
        <f>CAZUL!D424</f>
        <v>0</v>
      </c>
      <c r="E427" s="315">
        <f>CAZUL!N424</f>
        <v>0</v>
      </c>
      <c r="F427" s="316">
        <f>INICIO!D$5</f>
        <v>0</v>
      </c>
      <c r="G427" s="317" t="e">
        <f>VLOOKUP(H427,FORNECEDOR!$A$1:$B$897,2,FALSE)</f>
        <v>#N/A</v>
      </c>
      <c r="H427" s="318">
        <f>CAZUL!E424</f>
        <v>0</v>
      </c>
      <c r="I427" s="319" t="e">
        <f>VLOOKUP(Z427,DESPESAS!A$1:D$2035,2,FALSE)</f>
        <v>#N/A</v>
      </c>
      <c r="J427" s="319" t="e">
        <f>VLOOKUP(Z427,DESPESAS!A$1:D$2035,3,FALSE)</f>
        <v>#N/A</v>
      </c>
      <c r="K427" s="320">
        <f>CAZUL!F424</f>
        <v>0</v>
      </c>
      <c r="L427" s="321">
        <f>CAZUL!G424</f>
        <v>0</v>
      </c>
      <c r="M427" s="320">
        <f>CAZUL!H424</f>
        <v>0</v>
      </c>
      <c r="N427" s="1" t="e">
        <f>#REF!</f>
        <v>#REF!</v>
      </c>
      <c r="O427" s="7" t="e">
        <f>#REF!</f>
        <v>#REF!</v>
      </c>
      <c r="Z427" s="324">
        <f>CAZUL!C424</f>
        <v>0</v>
      </c>
    </row>
    <row r="428" spans="2:26" ht="13.95" customHeight="1">
      <c r="B428" s="312"/>
      <c r="C428" s="7" t="e">
        <f>#REF!</f>
        <v>#REF!</v>
      </c>
      <c r="D428" s="314">
        <f>CAZUL!D425</f>
        <v>0</v>
      </c>
      <c r="E428" s="315">
        <f>CAZUL!N425</f>
        <v>0</v>
      </c>
      <c r="F428" s="316">
        <f>INICIO!D$5</f>
        <v>0</v>
      </c>
      <c r="G428" s="317" t="e">
        <f>VLOOKUP(H428,FORNECEDOR!$A$1:$B$897,2,FALSE)</f>
        <v>#N/A</v>
      </c>
      <c r="H428" s="318">
        <f>CAZUL!E425</f>
        <v>0</v>
      </c>
      <c r="I428" s="319" t="e">
        <f>VLOOKUP(Z428,DESPESAS!A$1:D$2035,2,FALSE)</f>
        <v>#N/A</v>
      </c>
      <c r="J428" s="319" t="e">
        <f>VLOOKUP(Z428,DESPESAS!A$1:D$2035,3,FALSE)</f>
        <v>#N/A</v>
      </c>
      <c r="K428" s="320">
        <f>CAZUL!F425</f>
        <v>0</v>
      </c>
      <c r="L428" s="321">
        <f>CAZUL!G425</f>
        <v>0</v>
      </c>
      <c r="M428" s="320">
        <f>CAZUL!H425</f>
        <v>0</v>
      </c>
      <c r="N428" s="1" t="e">
        <f>#REF!</f>
        <v>#REF!</v>
      </c>
      <c r="O428" s="7" t="e">
        <f>#REF!</f>
        <v>#REF!</v>
      </c>
      <c r="Z428" s="324">
        <f>CAZUL!C425</f>
        <v>0</v>
      </c>
    </row>
    <row r="429" spans="2:26" ht="13.95" customHeight="1">
      <c r="B429" s="312"/>
      <c r="C429" s="7" t="e">
        <f>#REF!</f>
        <v>#REF!</v>
      </c>
      <c r="D429" s="314">
        <f>CAZUL!D426</f>
        <v>0</v>
      </c>
      <c r="E429" s="315">
        <f>CAZUL!N426</f>
        <v>0</v>
      </c>
      <c r="F429" s="316">
        <f>INICIO!D$5</f>
        <v>0</v>
      </c>
      <c r="G429" s="317" t="e">
        <f>VLOOKUP(H429,FORNECEDOR!$A$1:$B$897,2,FALSE)</f>
        <v>#N/A</v>
      </c>
      <c r="H429" s="318">
        <f>CAZUL!E426</f>
        <v>0</v>
      </c>
      <c r="I429" s="319" t="e">
        <f>VLOOKUP(Z429,DESPESAS!A$1:D$2035,2,FALSE)</f>
        <v>#N/A</v>
      </c>
      <c r="J429" s="319" t="e">
        <f>VLOOKUP(Z429,DESPESAS!A$1:D$2035,3,FALSE)</f>
        <v>#N/A</v>
      </c>
      <c r="K429" s="320">
        <f>CAZUL!F426</f>
        <v>0</v>
      </c>
      <c r="L429" s="321">
        <f>CAZUL!G426</f>
        <v>0</v>
      </c>
      <c r="M429" s="320">
        <f>CAZUL!H426</f>
        <v>0</v>
      </c>
      <c r="N429" s="1" t="e">
        <f>#REF!</f>
        <v>#REF!</v>
      </c>
      <c r="O429" s="7" t="e">
        <f>#REF!</f>
        <v>#REF!</v>
      </c>
      <c r="Z429" s="324">
        <f>CAZUL!C426</f>
        <v>0</v>
      </c>
    </row>
    <row r="430" spans="2:26" ht="13.95" customHeight="1">
      <c r="B430" s="312"/>
      <c r="C430" s="7" t="e">
        <f>#REF!</f>
        <v>#REF!</v>
      </c>
      <c r="D430" s="314">
        <f>CAZUL!D427</f>
        <v>0</v>
      </c>
      <c r="E430" s="315">
        <f>CAZUL!N427</f>
        <v>0</v>
      </c>
      <c r="F430" s="316">
        <f>INICIO!D$5</f>
        <v>0</v>
      </c>
      <c r="G430" s="317" t="e">
        <f>VLOOKUP(H430,FORNECEDOR!$A$1:$B$897,2,FALSE)</f>
        <v>#N/A</v>
      </c>
      <c r="H430" s="318">
        <f>CAZUL!E427</f>
        <v>0</v>
      </c>
      <c r="I430" s="319" t="e">
        <f>VLOOKUP(Z430,DESPESAS!A$1:D$2035,2,FALSE)</f>
        <v>#N/A</v>
      </c>
      <c r="J430" s="319" t="e">
        <f>VLOOKUP(Z430,DESPESAS!A$1:D$2035,3,FALSE)</f>
        <v>#N/A</v>
      </c>
      <c r="K430" s="320">
        <f>CAZUL!F427</f>
        <v>0</v>
      </c>
      <c r="L430" s="321">
        <f>CAZUL!G427</f>
        <v>0</v>
      </c>
      <c r="M430" s="320">
        <f>CAZUL!H427</f>
        <v>0</v>
      </c>
      <c r="N430" s="1" t="e">
        <f>#REF!</f>
        <v>#REF!</v>
      </c>
      <c r="O430" s="7" t="e">
        <f>#REF!</f>
        <v>#REF!</v>
      </c>
      <c r="Z430" s="324">
        <f>CAZUL!C427</f>
        <v>0</v>
      </c>
    </row>
    <row r="431" spans="2:26" ht="13.95" customHeight="1">
      <c r="B431" s="312"/>
      <c r="C431" s="7" t="e">
        <f>#REF!</f>
        <v>#REF!</v>
      </c>
      <c r="D431" s="314">
        <f>CAZUL!D428</f>
        <v>0</v>
      </c>
      <c r="E431" s="315">
        <f>CAZUL!N428</f>
        <v>0</v>
      </c>
      <c r="F431" s="316">
        <f>INICIO!D$5</f>
        <v>0</v>
      </c>
      <c r="G431" s="317" t="e">
        <f>VLOOKUP(H431,FORNECEDOR!$A$1:$B$897,2,FALSE)</f>
        <v>#N/A</v>
      </c>
      <c r="H431" s="318">
        <f>CAZUL!E428</f>
        <v>0</v>
      </c>
      <c r="I431" s="319" t="e">
        <f>VLOOKUP(Z431,DESPESAS!A$1:D$2035,2,FALSE)</f>
        <v>#N/A</v>
      </c>
      <c r="J431" s="319" t="e">
        <f>VLOOKUP(Z431,DESPESAS!A$1:D$2035,3,FALSE)</f>
        <v>#N/A</v>
      </c>
      <c r="K431" s="320">
        <f>CAZUL!F428</f>
        <v>0</v>
      </c>
      <c r="L431" s="321">
        <f>CAZUL!G428</f>
        <v>0</v>
      </c>
      <c r="M431" s="320">
        <f>CAZUL!H428</f>
        <v>0</v>
      </c>
      <c r="N431" s="1" t="e">
        <f>#REF!</f>
        <v>#REF!</v>
      </c>
      <c r="O431" s="7" t="e">
        <f>#REF!</f>
        <v>#REF!</v>
      </c>
      <c r="Z431" s="324">
        <f>CAZUL!C428</f>
        <v>0</v>
      </c>
    </row>
    <row r="432" spans="2:26" ht="13.95" customHeight="1">
      <c r="B432" s="312"/>
      <c r="C432" s="7" t="e">
        <f>#REF!</f>
        <v>#REF!</v>
      </c>
      <c r="D432" s="314">
        <f>CAZUL!D429</f>
        <v>0</v>
      </c>
      <c r="E432" s="315">
        <f>CAZUL!N429</f>
        <v>0</v>
      </c>
      <c r="F432" s="316">
        <f>INICIO!D$5</f>
        <v>0</v>
      </c>
      <c r="G432" s="317" t="e">
        <f>VLOOKUP(H432,FORNECEDOR!$A$1:$B$897,2,FALSE)</f>
        <v>#N/A</v>
      </c>
      <c r="H432" s="318">
        <f>CAZUL!E429</f>
        <v>0</v>
      </c>
      <c r="I432" s="319" t="e">
        <f>VLOOKUP(Z432,DESPESAS!A$1:D$2035,2,FALSE)</f>
        <v>#N/A</v>
      </c>
      <c r="J432" s="319" t="e">
        <f>VLOOKUP(Z432,DESPESAS!A$1:D$2035,3,FALSE)</f>
        <v>#N/A</v>
      </c>
      <c r="K432" s="320">
        <f>CAZUL!F429</f>
        <v>0</v>
      </c>
      <c r="L432" s="321">
        <f>CAZUL!G429</f>
        <v>0</v>
      </c>
      <c r="M432" s="320">
        <f>CAZUL!H429</f>
        <v>0</v>
      </c>
      <c r="N432" s="1" t="e">
        <f>#REF!</f>
        <v>#REF!</v>
      </c>
      <c r="O432" s="7" t="e">
        <f>#REF!</f>
        <v>#REF!</v>
      </c>
      <c r="Z432" s="324">
        <f>CAZUL!C429</f>
        <v>0</v>
      </c>
    </row>
    <row r="433" spans="2:26" ht="13.95" customHeight="1">
      <c r="B433" s="312"/>
      <c r="C433" s="7" t="e">
        <f>#REF!</f>
        <v>#REF!</v>
      </c>
      <c r="D433" s="314">
        <f>CAZUL!D430</f>
        <v>0</v>
      </c>
      <c r="E433" s="315">
        <f>CAZUL!N430</f>
        <v>0</v>
      </c>
      <c r="F433" s="316">
        <f>INICIO!D$5</f>
        <v>0</v>
      </c>
      <c r="G433" s="317" t="e">
        <f>VLOOKUP(H433,FORNECEDOR!$A$1:$B$897,2,FALSE)</f>
        <v>#N/A</v>
      </c>
      <c r="H433" s="318">
        <f>CAZUL!E430</f>
        <v>0</v>
      </c>
      <c r="I433" s="319" t="e">
        <f>VLOOKUP(Z433,DESPESAS!A$1:D$2035,2,FALSE)</f>
        <v>#N/A</v>
      </c>
      <c r="J433" s="319" t="e">
        <f>VLOOKUP(Z433,DESPESAS!A$1:D$2035,3,FALSE)</f>
        <v>#N/A</v>
      </c>
      <c r="K433" s="320">
        <f>CAZUL!F430</f>
        <v>0</v>
      </c>
      <c r="L433" s="321">
        <f>CAZUL!G430</f>
        <v>0</v>
      </c>
      <c r="M433" s="320">
        <f>CAZUL!H430</f>
        <v>0</v>
      </c>
      <c r="N433" s="1" t="e">
        <f>#REF!</f>
        <v>#REF!</v>
      </c>
      <c r="O433" s="7" t="e">
        <f>#REF!</f>
        <v>#REF!</v>
      </c>
      <c r="Z433" s="324">
        <f>CAZUL!C430</f>
        <v>0</v>
      </c>
    </row>
    <row r="434" spans="2:26" ht="13.95" customHeight="1">
      <c r="B434" s="312"/>
      <c r="C434" s="7" t="e">
        <f>#REF!</f>
        <v>#REF!</v>
      </c>
      <c r="D434" s="314">
        <f>CAZUL!D431</f>
        <v>0</v>
      </c>
      <c r="E434" s="315">
        <f>CAZUL!N431</f>
        <v>0</v>
      </c>
      <c r="F434" s="316">
        <f>INICIO!D$5</f>
        <v>0</v>
      </c>
      <c r="G434" s="317" t="e">
        <f>VLOOKUP(H434,FORNECEDOR!$A$1:$B$897,2,FALSE)</f>
        <v>#N/A</v>
      </c>
      <c r="H434" s="318">
        <f>CAZUL!E431</f>
        <v>0</v>
      </c>
      <c r="I434" s="319" t="e">
        <f>VLOOKUP(Z434,DESPESAS!A$1:D$2035,2,FALSE)</f>
        <v>#N/A</v>
      </c>
      <c r="J434" s="319" t="e">
        <f>VLOOKUP(Z434,DESPESAS!A$1:D$2035,3,FALSE)</f>
        <v>#N/A</v>
      </c>
      <c r="K434" s="320">
        <f>CAZUL!F431</f>
        <v>0</v>
      </c>
      <c r="L434" s="321">
        <f>CAZUL!G431</f>
        <v>0</v>
      </c>
      <c r="M434" s="320">
        <f>CAZUL!H431</f>
        <v>0</v>
      </c>
      <c r="N434" s="1" t="e">
        <f>#REF!</f>
        <v>#REF!</v>
      </c>
      <c r="O434" s="7" t="e">
        <f>#REF!</f>
        <v>#REF!</v>
      </c>
      <c r="Z434" s="324">
        <f>CAZUL!C431</f>
        <v>0</v>
      </c>
    </row>
    <row r="435" spans="2:26" ht="13.95" customHeight="1">
      <c r="B435" s="312"/>
      <c r="C435" s="7" t="e">
        <f>#REF!</f>
        <v>#REF!</v>
      </c>
      <c r="D435" s="314">
        <f>CAZUL!D432</f>
        <v>0</v>
      </c>
      <c r="E435" s="315">
        <f>CAZUL!N432</f>
        <v>0</v>
      </c>
      <c r="F435" s="316">
        <f>INICIO!D$5</f>
        <v>0</v>
      </c>
      <c r="G435" s="317" t="e">
        <f>VLOOKUP(H435,FORNECEDOR!$A$1:$B$897,2,FALSE)</f>
        <v>#N/A</v>
      </c>
      <c r="H435" s="318">
        <f>CAZUL!E432</f>
        <v>0</v>
      </c>
      <c r="I435" s="319" t="e">
        <f>VLOOKUP(Z435,DESPESAS!A$1:D$2035,2,FALSE)</f>
        <v>#N/A</v>
      </c>
      <c r="J435" s="319" t="e">
        <f>VLOOKUP(Z435,DESPESAS!A$1:D$2035,3,FALSE)</f>
        <v>#N/A</v>
      </c>
      <c r="K435" s="320">
        <f>CAZUL!F432</f>
        <v>0</v>
      </c>
      <c r="L435" s="321">
        <f>CAZUL!G432</f>
        <v>0</v>
      </c>
      <c r="M435" s="320">
        <f>CAZUL!H432</f>
        <v>0</v>
      </c>
      <c r="N435" s="1" t="e">
        <f>#REF!</f>
        <v>#REF!</v>
      </c>
      <c r="O435" s="7" t="e">
        <f>#REF!</f>
        <v>#REF!</v>
      </c>
      <c r="Z435" s="324">
        <f>CAZUL!C432</f>
        <v>0</v>
      </c>
    </row>
    <row r="436" spans="2:26" ht="13.95" customHeight="1">
      <c r="B436" s="312"/>
      <c r="C436" s="7" t="e">
        <f>#REF!</f>
        <v>#REF!</v>
      </c>
      <c r="D436" s="314">
        <f>CAZUL!D433</f>
        <v>0</v>
      </c>
      <c r="E436" s="315">
        <f>CAZUL!N433</f>
        <v>0</v>
      </c>
      <c r="F436" s="316">
        <f>INICIO!D$5</f>
        <v>0</v>
      </c>
      <c r="G436" s="317" t="e">
        <f>VLOOKUP(H436,FORNECEDOR!$A$1:$B$897,2,FALSE)</f>
        <v>#N/A</v>
      </c>
      <c r="H436" s="318">
        <f>CAZUL!E433</f>
        <v>0</v>
      </c>
      <c r="I436" s="319" t="e">
        <f>VLOOKUP(Z436,DESPESAS!A$1:D$2035,2,FALSE)</f>
        <v>#N/A</v>
      </c>
      <c r="J436" s="319" t="e">
        <f>VLOOKUP(Z436,DESPESAS!A$1:D$2035,3,FALSE)</f>
        <v>#N/A</v>
      </c>
      <c r="K436" s="320">
        <f>CAZUL!F433</f>
        <v>0</v>
      </c>
      <c r="L436" s="321">
        <f>CAZUL!G433</f>
        <v>0</v>
      </c>
      <c r="M436" s="320">
        <f>CAZUL!H433</f>
        <v>0</v>
      </c>
      <c r="N436" s="1" t="e">
        <f>#REF!</f>
        <v>#REF!</v>
      </c>
      <c r="O436" s="7" t="e">
        <f>#REF!</f>
        <v>#REF!</v>
      </c>
      <c r="Z436" s="324">
        <f>CAZUL!C433</f>
        <v>0</v>
      </c>
    </row>
    <row r="437" spans="2:26" ht="13.95" customHeight="1">
      <c r="B437" s="312"/>
      <c r="C437" s="7" t="e">
        <f>#REF!</f>
        <v>#REF!</v>
      </c>
      <c r="D437" s="314">
        <f>CAZUL!D434</f>
        <v>0</v>
      </c>
      <c r="E437" s="315">
        <f>CAZUL!N434</f>
        <v>0</v>
      </c>
      <c r="F437" s="316">
        <f>INICIO!D$5</f>
        <v>0</v>
      </c>
      <c r="G437" s="317" t="e">
        <f>VLOOKUP(H437,FORNECEDOR!$A$1:$B$897,2,FALSE)</f>
        <v>#N/A</v>
      </c>
      <c r="H437" s="318">
        <f>CAZUL!E434</f>
        <v>0</v>
      </c>
      <c r="I437" s="319" t="e">
        <f>VLOOKUP(Z437,DESPESAS!A$1:D$2035,2,FALSE)</f>
        <v>#N/A</v>
      </c>
      <c r="J437" s="319" t="e">
        <f>VLOOKUP(Z437,DESPESAS!A$1:D$2035,3,FALSE)</f>
        <v>#N/A</v>
      </c>
      <c r="K437" s="320">
        <f>CAZUL!F434</f>
        <v>0</v>
      </c>
      <c r="L437" s="321">
        <f>CAZUL!G434</f>
        <v>0</v>
      </c>
      <c r="M437" s="320">
        <f>CAZUL!H434</f>
        <v>0</v>
      </c>
      <c r="N437" s="1" t="e">
        <f>#REF!</f>
        <v>#REF!</v>
      </c>
      <c r="O437" s="7" t="e">
        <f>#REF!</f>
        <v>#REF!</v>
      </c>
      <c r="Z437" s="324">
        <f>CAZUL!C434</f>
        <v>0</v>
      </c>
    </row>
    <row r="438" spans="2:26" ht="13.95" customHeight="1">
      <c r="B438" s="312"/>
      <c r="C438" s="7" t="e">
        <f>#REF!</f>
        <v>#REF!</v>
      </c>
      <c r="D438" s="314">
        <f>CAZUL!D435</f>
        <v>0</v>
      </c>
      <c r="E438" s="315">
        <f>CAZUL!N435</f>
        <v>0</v>
      </c>
      <c r="F438" s="316">
        <f>INICIO!D$5</f>
        <v>0</v>
      </c>
      <c r="G438" s="317" t="e">
        <f>VLOOKUP(H438,FORNECEDOR!$A$1:$B$897,2,FALSE)</f>
        <v>#N/A</v>
      </c>
      <c r="H438" s="318">
        <f>CAZUL!E435</f>
        <v>0</v>
      </c>
      <c r="I438" s="319" t="e">
        <f>VLOOKUP(Z438,DESPESAS!A$1:D$2035,2,FALSE)</f>
        <v>#N/A</v>
      </c>
      <c r="J438" s="319" t="e">
        <f>VLOOKUP(Z438,DESPESAS!A$1:D$2035,3,FALSE)</f>
        <v>#N/A</v>
      </c>
      <c r="K438" s="320">
        <f>CAZUL!F435</f>
        <v>0</v>
      </c>
      <c r="L438" s="321">
        <f>CAZUL!G435</f>
        <v>0</v>
      </c>
      <c r="M438" s="320">
        <f>CAZUL!H435</f>
        <v>0</v>
      </c>
      <c r="N438" s="1" t="e">
        <f>#REF!</f>
        <v>#REF!</v>
      </c>
      <c r="O438" s="7" t="e">
        <f>#REF!</f>
        <v>#REF!</v>
      </c>
      <c r="Z438" s="324">
        <f>CAZUL!C435</f>
        <v>0</v>
      </c>
    </row>
    <row r="439" spans="2:26" ht="13.95" customHeight="1">
      <c r="B439" s="312"/>
      <c r="C439" s="7" t="e">
        <f>#REF!</f>
        <v>#REF!</v>
      </c>
      <c r="D439" s="314">
        <f>CAZUL!D436</f>
        <v>0</v>
      </c>
      <c r="E439" s="315">
        <f>CAZUL!N436</f>
        <v>0</v>
      </c>
      <c r="F439" s="316">
        <f>INICIO!D$5</f>
        <v>0</v>
      </c>
      <c r="G439" s="317" t="e">
        <f>VLOOKUP(H439,FORNECEDOR!$A$1:$B$897,2,FALSE)</f>
        <v>#N/A</v>
      </c>
      <c r="H439" s="318">
        <f>CAZUL!E436</f>
        <v>0</v>
      </c>
      <c r="I439" s="319" t="e">
        <f>VLOOKUP(Z439,DESPESAS!A$1:D$2035,2,FALSE)</f>
        <v>#N/A</v>
      </c>
      <c r="J439" s="319" t="e">
        <f>VLOOKUP(Z439,DESPESAS!A$1:D$2035,3,FALSE)</f>
        <v>#N/A</v>
      </c>
      <c r="K439" s="320">
        <f>CAZUL!F436</f>
        <v>0</v>
      </c>
      <c r="L439" s="321">
        <f>CAZUL!G436</f>
        <v>0</v>
      </c>
      <c r="M439" s="320">
        <f>CAZUL!H436</f>
        <v>0</v>
      </c>
      <c r="N439" s="1" t="e">
        <f>#REF!</f>
        <v>#REF!</v>
      </c>
      <c r="O439" s="7" t="e">
        <f>#REF!</f>
        <v>#REF!</v>
      </c>
      <c r="Z439" s="324">
        <f>CAZUL!C436</f>
        <v>0</v>
      </c>
    </row>
    <row r="440" spans="2:26" ht="13.95" customHeight="1">
      <c r="B440" s="312"/>
      <c r="C440" s="7" t="e">
        <f>#REF!</f>
        <v>#REF!</v>
      </c>
      <c r="D440" s="314">
        <f>CAZUL!D437</f>
        <v>0</v>
      </c>
      <c r="E440" s="315">
        <f>CAZUL!N437</f>
        <v>0</v>
      </c>
      <c r="F440" s="316">
        <f>INICIO!D$5</f>
        <v>0</v>
      </c>
      <c r="G440" s="317" t="e">
        <f>VLOOKUP(H440,FORNECEDOR!$A$1:$B$897,2,FALSE)</f>
        <v>#N/A</v>
      </c>
      <c r="H440" s="318">
        <f>CAZUL!E437</f>
        <v>0</v>
      </c>
      <c r="I440" s="319" t="e">
        <f>VLOOKUP(Z440,DESPESAS!A$1:D$2035,2,FALSE)</f>
        <v>#N/A</v>
      </c>
      <c r="J440" s="319" t="e">
        <f>VLOOKUP(Z440,DESPESAS!A$1:D$2035,3,FALSE)</f>
        <v>#N/A</v>
      </c>
      <c r="K440" s="320">
        <f>CAZUL!F437</f>
        <v>0</v>
      </c>
      <c r="L440" s="321">
        <f>CAZUL!G437</f>
        <v>0</v>
      </c>
      <c r="M440" s="320">
        <f>CAZUL!H437</f>
        <v>0</v>
      </c>
      <c r="N440" s="1" t="e">
        <f>#REF!</f>
        <v>#REF!</v>
      </c>
      <c r="O440" s="7" t="e">
        <f>#REF!</f>
        <v>#REF!</v>
      </c>
      <c r="Z440" s="324">
        <f>CAZUL!C437</f>
        <v>0</v>
      </c>
    </row>
    <row r="441" spans="2:26" ht="13.95" customHeight="1">
      <c r="B441" s="312"/>
      <c r="C441" s="7" t="e">
        <f>#REF!</f>
        <v>#REF!</v>
      </c>
      <c r="D441" s="314">
        <f>CAZUL!D438</f>
        <v>0</v>
      </c>
      <c r="E441" s="315">
        <f>CAZUL!N438</f>
        <v>0</v>
      </c>
      <c r="F441" s="316">
        <f>INICIO!D$5</f>
        <v>0</v>
      </c>
      <c r="G441" s="317" t="e">
        <f>VLOOKUP(H441,FORNECEDOR!$A$1:$B$897,2,FALSE)</f>
        <v>#N/A</v>
      </c>
      <c r="H441" s="318">
        <f>CAZUL!E438</f>
        <v>0</v>
      </c>
      <c r="I441" s="319" t="e">
        <f>VLOOKUP(Z441,DESPESAS!A$1:D$2035,2,FALSE)</f>
        <v>#N/A</v>
      </c>
      <c r="J441" s="319" t="e">
        <f>VLOOKUP(Z441,DESPESAS!A$1:D$2035,3,FALSE)</f>
        <v>#N/A</v>
      </c>
      <c r="K441" s="320">
        <f>CAZUL!F438</f>
        <v>0</v>
      </c>
      <c r="L441" s="321">
        <f>CAZUL!G438</f>
        <v>0</v>
      </c>
      <c r="M441" s="320">
        <f>CAZUL!H438</f>
        <v>0</v>
      </c>
      <c r="N441" s="1" t="e">
        <f>#REF!</f>
        <v>#REF!</v>
      </c>
      <c r="O441" s="7" t="e">
        <f>#REF!</f>
        <v>#REF!</v>
      </c>
      <c r="Z441" s="324">
        <f>CAZUL!C438</f>
        <v>0</v>
      </c>
    </row>
    <row r="442" spans="2:26" ht="13.95" customHeight="1">
      <c r="B442" s="312"/>
      <c r="C442" s="7" t="e">
        <f>#REF!</f>
        <v>#REF!</v>
      </c>
      <c r="D442" s="314">
        <f>CAZUL!D439</f>
        <v>0</v>
      </c>
      <c r="E442" s="315">
        <f>CAZUL!N439</f>
        <v>0</v>
      </c>
      <c r="F442" s="316">
        <f>INICIO!D$5</f>
        <v>0</v>
      </c>
      <c r="G442" s="317" t="e">
        <f>VLOOKUP(H442,FORNECEDOR!$A$1:$B$897,2,FALSE)</f>
        <v>#N/A</v>
      </c>
      <c r="H442" s="318">
        <f>CAZUL!E439</f>
        <v>0</v>
      </c>
      <c r="I442" s="319" t="e">
        <f>VLOOKUP(Z442,DESPESAS!A$1:D$2035,2,FALSE)</f>
        <v>#N/A</v>
      </c>
      <c r="J442" s="319" t="e">
        <f>VLOOKUP(Z442,DESPESAS!A$1:D$2035,3,FALSE)</f>
        <v>#N/A</v>
      </c>
      <c r="K442" s="320">
        <f>CAZUL!F439</f>
        <v>0</v>
      </c>
      <c r="L442" s="321">
        <f>CAZUL!G439</f>
        <v>0</v>
      </c>
      <c r="M442" s="320">
        <f>CAZUL!H439</f>
        <v>0</v>
      </c>
      <c r="N442" s="1" t="e">
        <f>#REF!</f>
        <v>#REF!</v>
      </c>
      <c r="O442" s="7" t="e">
        <f>#REF!</f>
        <v>#REF!</v>
      </c>
      <c r="Z442" s="324">
        <f>CAZUL!C439</f>
        <v>0</v>
      </c>
    </row>
    <row r="443" spans="2:26" ht="13.95" customHeight="1">
      <c r="Z443" s="324">
        <f>CAZUL!C440</f>
        <v>0</v>
      </c>
    </row>
    <row r="444" spans="2:26" ht="13.95" customHeight="1">
      <c r="Z444" s="324">
        <f>CAZUL!C441</f>
        <v>0</v>
      </c>
    </row>
    <row r="445" spans="2:26" ht="13.95" customHeight="1">
      <c r="Z445" s="324">
        <f>CAZUL!C442</f>
        <v>0</v>
      </c>
    </row>
    <row r="446" spans="2:26" ht="13.95" customHeight="1">
      <c r="Z446" s="324">
        <f>CAZUL!C443</f>
        <v>0</v>
      </c>
    </row>
    <row r="447" spans="2:26" ht="13.95" customHeight="1">
      <c r="Z447" s="324">
        <f>CAZUL!C444</f>
        <v>0</v>
      </c>
    </row>
    <row r="448" spans="2:26" ht="13.95" customHeight="1">
      <c r="Z448" s="324">
        <f>CAZUL!C445</f>
        <v>0</v>
      </c>
    </row>
    <row r="449" spans="26:26" ht="13.95" customHeight="1">
      <c r="Z449" s="324">
        <f>CAZUL!C446</f>
        <v>0</v>
      </c>
    </row>
    <row r="450" spans="26:26" ht="13.95" customHeight="1">
      <c r="Z450" s="324">
        <f>CAZUL!C447</f>
        <v>0</v>
      </c>
    </row>
    <row r="451" spans="26:26" ht="13.95" customHeight="1">
      <c r="Z451" s="324">
        <f>CAZUL!C448</f>
        <v>0</v>
      </c>
    </row>
    <row r="452" spans="26:26" ht="13.95" customHeight="1">
      <c r="Z452" s="324">
        <f>CAZUL!C449</f>
        <v>0</v>
      </c>
    </row>
    <row r="453" spans="26:26" ht="13.95" customHeight="1">
      <c r="Z453" s="324">
        <f>CAZUL!C450</f>
        <v>0</v>
      </c>
    </row>
    <row r="454" spans="26:26" ht="13.95" customHeight="1">
      <c r="Z454" s="324">
        <f>CAZUL!C451</f>
        <v>0</v>
      </c>
    </row>
    <row r="455" spans="26:26" ht="13.95" customHeight="1">
      <c r="Z455" s="324">
        <f>CAZUL!C452</f>
        <v>0</v>
      </c>
    </row>
    <row r="456" spans="26:26" ht="13.95" customHeight="1">
      <c r="Z456" s="324">
        <f>CAZUL!C453</f>
        <v>0</v>
      </c>
    </row>
    <row r="457" spans="26:26" ht="13.95" customHeight="1">
      <c r="Z457" s="324">
        <f>CAZUL!C454</f>
        <v>0</v>
      </c>
    </row>
    <row r="458" spans="26:26" ht="13.95" customHeight="1">
      <c r="Z458" s="324">
        <f>CAZUL!C455</f>
        <v>0</v>
      </c>
    </row>
    <row r="459" spans="26:26" ht="13.95" customHeight="1">
      <c r="Z459" s="324">
        <f>CAZUL!C456</f>
        <v>0</v>
      </c>
    </row>
    <row r="460" spans="26:26" ht="13.95" customHeight="1">
      <c r="Z460" s="324">
        <f>CAZUL!C457</f>
        <v>0</v>
      </c>
    </row>
    <row r="461" spans="26:26" ht="13.95" customHeight="1">
      <c r="Z461" s="324">
        <f>CAZUL!C458</f>
        <v>0</v>
      </c>
    </row>
    <row r="462" spans="26:26" ht="13.95" customHeight="1">
      <c r="Z462" s="324">
        <f>CAZUL!C459</f>
        <v>0</v>
      </c>
    </row>
    <row r="463" spans="26:26" ht="13.95" customHeight="1">
      <c r="Z463" s="324">
        <f>CAZUL!C460</f>
        <v>0</v>
      </c>
    </row>
    <row r="464" spans="26:26" ht="13.95" customHeight="1">
      <c r="Z464" s="324">
        <f>CAZUL!C461</f>
        <v>0</v>
      </c>
    </row>
    <row r="465" spans="26:26" ht="13.95" customHeight="1">
      <c r="Z465" s="324">
        <f>CAZUL!C462</f>
        <v>0</v>
      </c>
    </row>
    <row r="466" spans="26:26" ht="13.95" customHeight="1">
      <c r="Z466" s="324">
        <f>CAZUL!C463</f>
        <v>0</v>
      </c>
    </row>
    <row r="467" spans="26:26" ht="13.95" customHeight="1">
      <c r="Z467" s="324">
        <f>CAZUL!C464</f>
        <v>0</v>
      </c>
    </row>
    <row r="468" spans="26:26" ht="13.95" customHeight="1">
      <c r="Z468" s="324">
        <f>CAZUL!C465</f>
        <v>0</v>
      </c>
    </row>
    <row r="469" spans="26:26" ht="13.95" customHeight="1">
      <c r="Z469" s="324">
        <f>CAZUL!C466</f>
        <v>0</v>
      </c>
    </row>
    <row r="470" spans="26:26" ht="13.95" customHeight="1">
      <c r="Z470" s="324">
        <f>CAZUL!C467</f>
        <v>0</v>
      </c>
    </row>
    <row r="471" spans="26:26" ht="13.95" customHeight="1">
      <c r="Z471" s="324">
        <f>CAZUL!C468</f>
        <v>0</v>
      </c>
    </row>
    <row r="472" spans="26:26" ht="13.95" customHeight="1">
      <c r="Z472" s="324">
        <f>CAZUL!C469</f>
        <v>0</v>
      </c>
    </row>
    <row r="473" spans="26:26" ht="13.95" customHeight="1">
      <c r="Z473" s="324">
        <f>CAZUL!C470</f>
        <v>0</v>
      </c>
    </row>
    <row r="474" spans="26:26" ht="13.95" customHeight="1">
      <c r="Z474" s="324">
        <f>CAZUL!C471</f>
        <v>0</v>
      </c>
    </row>
    <row r="475" spans="26:26" ht="13.95" customHeight="1">
      <c r="Z475" s="324">
        <f>CAZUL!C472</f>
        <v>0</v>
      </c>
    </row>
    <row r="476" spans="26:26" ht="13.95" customHeight="1">
      <c r="Z476" s="324">
        <f>CAZUL!C473</f>
        <v>0</v>
      </c>
    </row>
    <row r="477" spans="26:26" ht="13.95" customHeight="1">
      <c r="Z477" s="324">
        <f>CAZUL!C474</f>
        <v>0</v>
      </c>
    </row>
    <row r="478" spans="26:26" ht="13.95" customHeight="1">
      <c r="Z478" s="324">
        <f>CAZUL!C475</f>
        <v>0</v>
      </c>
    </row>
    <row r="479" spans="26:26" ht="13.95" customHeight="1">
      <c r="Z479" s="324">
        <f>CAZUL!C476</f>
        <v>0</v>
      </c>
    </row>
    <row r="480" spans="26:26" ht="13.95" customHeight="1">
      <c r="Z480" s="324">
        <f>CAZUL!C477</f>
        <v>0</v>
      </c>
    </row>
    <row r="481" spans="26:26" ht="13.95" customHeight="1">
      <c r="Z481" s="324">
        <f>CAZUL!C478</f>
        <v>0</v>
      </c>
    </row>
    <row r="482" spans="26:26" ht="13.95" customHeight="1">
      <c r="Z482" s="324">
        <f>CAZUL!C479</f>
        <v>0</v>
      </c>
    </row>
    <row r="483" spans="26:26" ht="13.95" customHeight="1">
      <c r="Z483" s="324">
        <f>CAZUL!C480</f>
        <v>0</v>
      </c>
    </row>
    <row r="484" spans="26:26" ht="13.95" customHeight="1">
      <c r="Z484" s="324">
        <f>CAZUL!C481</f>
        <v>0</v>
      </c>
    </row>
    <row r="485" spans="26:26" ht="13.95" customHeight="1">
      <c r="Z485" s="324">
        <f>CAZUL!C482</f>
        <v>0</v>
      </c>
    </row>
    <row r="486" spans="26:26" ht="13.95" customHeight="1">
      <c r="Z486" s="324">
        <f>CAZUL!C483</f>
        <v>0</v>
      </c>
    </row>
    <row r="487" spans="26:26" ht="13.95" customHeight="1">
      <c r="Z487" s="324">
        <f>CAZUL!C484</f>
        <v>0</v>
      </c>
    </row>
    <row r="488" spans="26:26" ht="13.95" customHeight="1">
      <c r="Z488" s="324">
        <f>CAZUL!C485</f>
        <v>0</v>
      </c>
    </row>
    <row r="489" spans="26:26" ht="13.95" customHeight="1">
      <c r="Z489" s="324">
        <f>CAZUL!C486</f>
        <v>0</v>
      </c>
    </row>
    <row r="490" spans="26:26" ht="13.95" customHeight="1">
      <c r="Z490" s="324">
        <f>CAZUL!C487</f>
        <v>0</v>
      </c>
    </row>
    <row r="491" spans="26:26" ht="13.95" customHeight="1">
      <c r="Z491" s="324">
        <f>CAZUL!C488</f>
        <v>0</v>
      </c>
    </row>
    <row r="492" spans="26:26" ht="13.95" customHeight="1">
      <c r="Z492" s="324">
        <f>CAZUL!C489</f>
        <v>0</v>
      </c>
    </row>
    <row r="493" spans="26:26" ht="13.95" customHeight="1">
      <c r="Z493" s="324">
        <f>CAZUL!C490</f>
        <v>0</v>
      </c>
    </row>
    <row r="494" spans="26:26" ht="13.95" customHeight="1">
      <c r="Z494" s="324">
        <f>CAZUL!C491</f>
        <v>0</v>
      </c>
    </row>
    <row r="495" spans="26:26" ht="13.95" customHeight="1">
      <c r="Z495" s="324">
        <f>CAZUL!C492</f>
        <v>0</v>
      </c>
    </row>
    <row r="496" spans="26:26" ht="13.95" customHeight="1">
      <c r="Z496" s="324">
        <f>CAZUL!C493</f>
        <v>0</v>
      </c>
    </row>
    <row r="497" spans="26:26" ht="13.95" customHeight="1">
      <c r="Z497" s="324">
        <f>CAZUL!C494</f>
        <v>0</v>
      </c>
    </row>
    <row r="498" spans="26:26" ht="13.95" customHeight="1">
      <c r="Z498" s="324">
        <f>CAZUL!C495</f>
        <v>0</v>
      </c>
    </row>
    <row r="499" spans="26:26" ht="13.95" customHeight="1">
      <c r="Z499" s="324">
        <f>CAZUL!C496</f>
        <v>0</v>
      </c>
    </row>
    <row r="500" spans="26:26" ht="13.95" customHeight="1">
      <c r="Z500" s="324">
        <f>CAZUL!C497</f>
        <v>0</v>
      </c>
    </row>
    <row r="501" spans="26:26" ht="13.95" customHeight="1">
      <c r="Z501" s="324">
        <f>CAZUL!C498</f>
        <v>0</v>
      </c>
    </row>
    <row r="502" spans="26:26" ht="13.95" customHeight="1">
      <c r="Z502" s="324">
        <f>CAZUL!C499</f>
        <v>0</v>
      </c>
    </row>
    <row r="503" spans="26:26" ht="13.95" customHeight="1">
      <c r="Z503" s="324">
        <f>CAZUL!C500</f>
        <v>0</v>
      </c>
    </row>
    <row r="504" spans="26:26" ht="13.95" customHeight="1">
      <c r="Z504" s="324">
        <f>CAZUL!C501</f>
        <v>0</v>
      </c>
    </row>
    <row r="505" spans="26:26" ht="13.95" customHeight="1">
      <c r="Z505" s="324">
        <f>CAZUL!C502</f>
        <v>0</v>
      </c>
    </row>
    <row r="506" spans="26:26" ht="13.95" customHeight="1">
      <c r="Z506" s="324">
        <f>CAZUL!C503</f>
        <v>0</v>
      </c>
    </row>
    <row r="507" spans="26:26" ht="13.95" customHeight="1">
      <c r="Z507" s="324">
        <f>CAZUL!C504</f>
        <v>0</v>
      </c>
    </row>
    <row r="508" spans="26:26" ht="13.95" customHeight="1">
      <c r="Z508" s="324">
        <f>CAZUL!C505</f>
        <v>0</v>
      </c>
    </row>
    <row r="509" spans="26:26" ht="13.95" customHeight="1">
      <c r="Z509" s="324">
        <f>CAZUL!C506</f>
        <v>0</v>
      </c>
    </row>
    <row r="510" spans="26:26" ht="13.95" customHeight="1">
      <c r="Z510" s="324">
        <f>CAZUL!C507</f>
        <v>0</v>
      </c>
    </row>
    <row r="511" spans="26:26" ht="13.95" customHeight="1">
      <c r="Z511" s="324">
        <f>CAZUL!C508</f>
        <v>0</v>
      </c>
    </row>
    <row r="512" spans="26:26" ht="13.95" customHeight="1">
      <c r="Z512" s="324">
        <f>CAZUL!C509</f>
        <v>0</v>
      </c>
    </row>
    <row r="513" spans="26:26" ht="13.95" customHeight="1">
      <c r="Z513" s="324">
        <f>CAZUL!C510</f>
        <v>0</v>
      </c>
    </row>
    <row r="514" spans="26:26" ht="13.95" customHeight="1">
      <c r="Z514" s="324">
        <f>CAZUL!C511</f>
        <v>0</v>
      </c>
    </row>
    <row r="515" spans="26:26" ht="13.95" customHeight="1">
      <c r="Z515" s="324">
        <f>CAZUL!C512</f>
        <v>0</v>
      </c>
    </row>
    <row r="516" spans="26:26" ht="13.95" customHeight="1">
      <c r="Z516" s="324">
        <f>CAZUL!C513</f>
        <v>0</v>
      </c>
    </row>
    <row r="517" spans="26:26" ht="13.95" customHeight="1">
      <c r="Z517" s="324">
        <f>CAZUL!C514</f>
        <v>0</v>
      </c>
    </row>
    <row r="518" spans="26:26" ht="13.95" customHeight="1">
      <c r="Z518" s="324">
        <f>CAZUL!C515</f>
        <v>0</v>
      </c>
    </row>
    <row r="519" spans="26:26" ht="13.95" customHeight="1">
      <c r="Z519" s="324">
        <f>CAZUL!C516</f>
        <v>0</v>
      </c>
    </row>
    <row r="520" spans="26:26" ht="13.95" customHeight="1">
      <c r="Z520" s="324">
        <f>CAZUL!C517</f>
        <v>0</v>
      </c>
    </row>
    <row r="521" spans="26:26" ht="13.95" customHeight="1">
      <c r="Z521" s="324">
        <f>CAZUL!C518</f>
        <v>0</v>
      </c>
    </row>
    <row r="522" spans="26:26" ht="13.95" customHeight="1">
      <c r="Z522" s="324">
        <f>CAZUL!C519</f>
        <v>0</v>
      </c>
    </row>
    <row r="523" spans="26:26" ht="13.95" customHeight="1">
      <c r="Z523" s="324">
        <f>CAZUL!C520</f>
        <v>0</v>
      </c>
    </row>
    <row r="524" spans="26:26" ht="13.95" customHeight="1">
      <c r="Z524" s="324">
        <f>CAZUL!C521</f>
        <v>0</v>
      </c>
    </row>
  </sheetData>
  <autoFilter ref="A4:XFC442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4" workbookViewId="0">
      <selection activeCell="B10" sqref="B10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7">
        <f>INICIO!D5</f>
        <v>0</v>
      </c>
      <c r="B1" s="59" t="str">
        <f>INICIO!C6</f>
        <v>MÊS: 10/2021</v>
      </c>
    </row>
    <row r="2" spans="1:2">
      <c r="A2" s="399" t="str">
        <f>INICIO!C4</f>
        <v>OS: INSTITUTO DIVA ALVES DO BRASIL - IDAB</v>
      </c>
      <c r="B2" s="400"/>
    </row>
    <row r="3" spans="1:2">
      <c r="A3" s="401" t="s">
        <v>238</v>
      </c>
      <c r="B3" s="402"/>
    </row>
    <row r="4" spans="1:2">
      <c r="A4" s="403"/>
      <c r="B4" s="404"/>
    </row>
    <row r="5" spans="1:2">
      <c r="A5" s="44"/>
      <c r="B5" s="58" t="s">
        <v>1742</v>
      </c>
    </row>
    <row r="6" spans="1:2">
      <c r="A6" s="51" t="s">
        <v>103</v>
      </c>
      <c r="B6" s="52">
        <f>FINANCEIRO!M3</f>
        <v>0</v>
      </c>
    </row>
    <row r="7" spans="1:2">
      <c r="A7" s="45" t="s">
        <v>57</v>
      </c>
      <c r="B7" s="46"/>
    </row>
    <row r="8" spans="1:2">
      <c r="A8" s="47" t="s">
        <v>58</v>
      </c>
      <c r="B8" s="48">
        <f>SUMIF(FINANCEIRO!$J$5:$J$499,"CONTRATO DE GESTÃO",FINANCEIRO!$K$5:$K$499)</f>
        <v>1452981.73</v>
      </c>
    </row>
    <row r="9" spans="1:2">
      <c r="A9" s="47" t="s">
        <v>104</v>
      </c>
      <c r="B9" s="48">
        <f>36.61+296.04</f>
        <v>332.65000000000003</v>
      </c>
    </row>
    <row r="10" spans="1:2">
      <c r="A10" s="47" t="s">
        <v>105</v>
      </c>
      <c r="B10" s="48">
        <v>6015.2</v>
      </c>
    </row>
    <row r="11" spans="1:2" s="214" customFormat="1">
      <c r="A11" s="221" t="s">
        <v>228</v>
      </c>
      <c r="B11" s="383"/>
    </row>
    <row r="12" spans="1:2">
      <c r="A12" s="51" t="s">
        <v>106</v>
      </c>
      <c r="B12" s="53">
        <f>SUM(B8:B10)</f>
        <v>1459329.5799999998</v>
      </c>
    </row>
    <row r="13" spans="1:2">
      <c r="A13" s="45" t="s">
        <v>107</v>
      </c>
      <c r="B13" s="46"/>
    </row>
    <row r="14" spans="1:2">
      <c r="A14" s="47" t="s">
        <v>108</v>
      </c>
      <c r="B14" s="48">
        <f>'DESPESAS REALIZADAS'!D16</f>
        <v>529868.59999999986</v>
      </c>
    </row>
    <row r="15" spans="1:2">
      <c r="A15" s="47" t="s">
        <v>285</v>
      </c>
      <c r="B15" s="48">
        <f>'DESPESAS REALIZADAS'!D25</f>
        <v>73331.87000000001</v>
      </c>
    </row>
    <row r="16" spans="1:2">
      <c r="A16" s="47" t="s">
        <v>286</v>
      </c>
      <c r="B16" s="48">
        <f>'DESPESAS REALIZADAS'!D71</f>
        <v>971632.52000000014</v>
      </c>
    </row>
    <row r="17" spans="1:2">
      <c r="A17" s="47" t="s">
        <v>287</v>
      </c>
      <c r="B17" s="48">
        <f>'DESPESAS REALIZADAS'!D82</f>
        <v>24948.560000000027</v>
      </c>
    </row>
    <row r="18" spans="1:2">
      <c r="A18" s="47" t="s">
        <v>109</v>
      </c>
      <c r="B18" s="48">
        <v>0</v>
      </c>
    </row>
    <row r="19" spans="1:2">
      <c r="A19" s="47" t="s">
        <v>110</v>
      </c>
      <c r="B19" s="48">
        <v>0</v>
      </c>
    </row>
    <row r="20" spans="1:2">
      <c r="A20" s="47" t="s">
        <v>111</v>
      </c>
      <c r="B20" s="48">
        <v>0</v>
      </c>
    </row>
    <row r="21" spans="1:2">
      <c r="A21" s="47" t="s">
        <v>112</v>
      </c>
      <c r="B21" s="48">
        <v>0</v>
      </c>
    </row>
    <row r="22" spans="1:2" s="214" customFormat="1">
      <c r="A22" s="47" t="s">
        <v>230</v>
      </c>
      <c r="B22" s="383">
        <v>0</v>
      </c>
    </row>
    <row r="23" spans="1:2">
      <c r="A23" s="51" t="s">
        <v>113</v>
      </c>
      <c r="B23" s="54">
        <f>SUM(B14:B22)</f>
        <v>1599781.55</v>
      </c>
    </row>
    <row r="24" spans="1:2">
      <c r="A24" s="42"/>
      <c r="B24" s="49"/>
    </row>
    <row r="25" spans="1:2">
      <c r="A25" s="51" t="s">
        <v>114</v>
      </c>
      <c r="B25" s="54">
        <f>(B6+B12)-B23</f>
        <v>-140451.9700000002</v>
      </c>
    </row>
    <row r="26" spans="1:2">
      <c r="A26" s="43"/>
      <c r="B26" s="50"/>
    </row>
    <row r="27" spans="1:2">
      <c r="A27" s="405" t="s">
        <v>115</v>
      </c>
      <c r="B27" s="406"/>
    </row>
    <row r="28" spans="1:2">
      <c r="A28" s="47" t="s">
        <v>116</v>
      </c>
      <c r="B28" s="48">
        <f>B25</f>
        <v>-140451.9700000002</v>
      </c>
    </row>
    <row r="29" spans="1:2">
      <c r="A29" s="47" t="s">
        <v>117</v>
      </c>
      <c r="B29" s="48">
        <v>0</v>
      </c>
    </row>
    <row r="30" spans="1:2">
      <c r="A30" s="47" t="s">
        <v>118</v>
      </c>
      <c r="B30" s="48">
        <v>0</v>
      </c>
    </row>
    <row r="31" spans="1:2">
      <c r="A31" s="47" t="s">
        <v>119</v>
      </c>
      <c r="B31" s="48">
        <v>0</v>
      </c>
    </row>
    <row r="32" spans="1:2">
      <c r="A32" s="47" t="s">
        <v>120</v>
      </c>
      <c r="B32" s="48">
        <v>0</v>
      </c>
    </row>
    <row r="33" spans="1:2" ht="15" thickBot="1">
      <c r="A33" s="55" t="s">
        <v>121</v>
      </c>
      <c r="B33" s="56">
        <f>B28+B29+B30-B31-B32</f>
        <v>-140451.9700000002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7">
        <f>INICIO!D5</f>
        <v>0</v>
      </c>
      <c r="B1" s="59" t="str">
        <f>INICIO!C6</f>
        <v>MÊS: 10/2021</v>
      </c>
    </row>
    <row r="2" spans="1:2">
      <c r="A2" s="399" t="str">
        <f>INICIO!C4</f>
        <v>OS: INSTITUTO DIVA ALVES DO BRASIL - IDAB</v>
      </c>
      <c r="B2" s="400"/>
    </row>
    <row r="3" spans="1:2" ht="18" customHeight="1">
      <c r="A3" s="237" t="s">
        <v>240</v>
      </c>
      <c r="B3" s="238"/>
    </row>
    <row r="4" spans="1:2">
      <c r="A4" s="239"/>
      <c r="B4" s="240"/>
    </row>
    <row r="5" spans="1:2">
      <c r="A5" s="215"/>
      <c r="B5" s="216"/>
    </row>
    <row r="6" spans="1:2">
      <c r="A6" s="217" t="s">
        <v>227</v>
      </c>
      <c r="B6" s="218">
        <v>0</v>
      </c>
    </row>
    <row r="7" spans="1:2">
      <c r="A7" s="219" t="s">
        <v>57</v>
      </c>
      <c r="B7" s="220"/>
    </row>
    <row r="8" spans="1:2">
      <c r="A8" s="221" t="s">
        <v>58</v>
      </c>
      <c r="B8" s="222">
        <v>0</v>
      </c>
    </row>
    <row r="9" spans="1:2">
      <c r="A9" s="221" t="s">
        <v>104</v>
      </c>
      <c r="B9" s="234">
        <v>0</v>
      </c>
    </row>
    <row r="10" spans="1:2">
      <c r="A10" s="221" t="s">
        <v>105</v>
      </c>
      <c r="B10" s="223">
        <v>0</v>
      </c>
    </row>
    <row r="11" spans="1:2">
      <c r="A11" s="221" t="s">
        <v>228</v>
      </c>
      <c r="B11" s="223">
        <v>0</v>
      </c>
    </row>
    <row r="12" spans="1:2">
      <c r="A12" s="217" t="s">
        <v>229</v>
      </c>
      <c r="B12" s="218">
        <f>SUM(B8:B11)</f>
        <v>0</v>
      </c>
    </row>
    <row r="13" spans="1:2">
      <c r="A13" s="219" t="s">
        <v>107</v>
      </c>
      <c r="B13" s="235"/>
    </row>
    <row r="14" spans="1:2">
      <c r="A14" s="47" t="s">
        <v>108</v>
      </c>
      <c r="B14" s="222">
        <v>0</v>
      </c>
    </row>
    <row r="15" spans="1:2">
      <c r="A15" s="47" t="s">
        <v>285</v>
      </c>
      <c r="B15" s="222">
        <v>0</v>
      </c>
    </row>
    <row r="16" spans="1:2">
      <c r="A16" s="47" t="s">
        <v>286</v>
      </c>
      <c r="B16" s="222">
        <v>0</v>
      </c>
    </row>
    <row r="17" spans="1:2">
      <c r="A17" s="47" t="s">
        <v>287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v>0</v>
      </c>
    </row>
    <row r="20" spans="1:2">
      <c r="A20" s="47" t="s">
        <v>111</v>
      </c>
      <c r="B20" s="222">
        <v>0</v>
      </c>
    </row>
    <row r="21" spans="1:2">
      <c r="A21" s="47" t="s">
        <v>112</v>
      </c>
      <c r="B21" s="234">
        <v>0</v>
      </c>
    </row>
    <row r="22" spans="1:2" s="214" customFormat="1">
      <c r="A22" s="47" t="s">
        <v>230</v>
      </c>
      <c r="B22" s="384">
        <v>0</v>
      </c>
    </row>
    <row r="23" spans="1:2">
      <c r="A23" s="224" t="s">
        <v>231</v>
      </c>
      <c r="B23" s="225">
        <f>SUM(B14:B22)</f>
        <v>0</v>
      </c>
    </row>
    <row r="24" spans="1:2">
      <c r="A24" s="226"/>
      <c r="B24" s="227"/>
    </row>
    <row r="25" spans="1:2">
      <c r="A25" s="217" t="s">
        <v>114</v>
      </c>
      <c r="B25" s="218">
        <f>B6+B12-B23</f>
        <v>0</v>
      </c>
    </row>
    <row r="26" spans="1:2">
      <c r="A26" s="228"/>
      <c r="B26" s="229"/>
    </row>
    <row r="27" spans="1:2">
      <c r="A27" s="236" t="s">
        <v>232</v>
      </c>
      <c r="B27" s="241"/>
    </row>
    <row r="28" spans="1:2">
      <c r="A28" s="221" t="s">
        <v>233</v>
      </c>
      <c r="B28" s="230">
        <f>B25</f>
        <v>0</v>
      </c>
    </row>
    <row r="29" spans="1:2">
      <c r="A29" s="221" t="s">
        <v>234</v>
      </c>
      <c r="B29" s="231">
        <v>0</v>
      </c>
    </row>
    <row r="30" spans="1:2">
      <c r="A30" s="221" t="s">
        <v>235</v>
      </c>
      <c r="B30" s="230">
        <v>0</v>
      </c>
    </row>
    <row r="31" spans="1:2">
      <c r="A31" s="221" t="s">
        <v>236</v>
      </c>
      <c r="B31" s="230">
        <v>0</v>
      </c>
    </row>
    <row r="32" spans="1:2">
      <c r="A32" s="221" t="s">
        <v>237</v>
      </c>
      <c r="B32" s="230">
        <v>0</v>
      </c>
    </row>
    <row r="33" spans="1:2" ht="15" thickBot="1">
      <c r="A33" s="232" t="s">
        <v>121</v>
      </c>
      <c r="B33" s="233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4" workbookViewId="0">
      <selection activeCell="B29" sqref="B29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7">
        <f>INICIO!D5</f>
        <v>0</v>
      </c>
      <c r="B1" s="59" t="str">
        <f>INICIO!C6</f>
        <v>MÊS: 10/2021</v>
      </c>
      <c r="C1" s="214"/>
    </row>
    <row r="2" spans="1:3">
      <c r="A2" s="399" t="str">
        <f>INICIO!C4</f>
        <v>OS: INSTITUTO DIVA ALVES DO BRASIL - IDAB</v>
      </c>
      <c r="B2" s="400"/>
    </row>
    <row r="3" spans="1:3" ht="14.4" customHeight="1">
      <c r="A3" s="237" t="s">
        <v>239</v>
      </c>
      <c r="B3" s="238"/>
    </row>
    <row r="4" spans="1:3">
      <c r="A4" s="239"/>
      <c r="B4" s="240"/>
    </row>
    <row r="5" spans="1:3">
      <c r="A5" s="215"/>
      <c r="B5" s="216"/>
    </row>
    <row r="6" spans="1:3">
      <c r="A6" s="217" t="s">
        <v>227</v>
      </c>
      <c r="B6" s="218">
        <v>140038.73000000001</v>
      </c>
    </row>
    <row r="7" spans="1:3">
      <c r="A7" s="219" t="s">
        <v>57</v>
      </c>
      <c r="B7" s="220"/>
    </row>
    <row r="8" spans="1:3">
      <c r="A8" s="221" t="s">
        <v>58</v>
      </c>
      <c r="B8" s="222">
        <v>0</v>
      </c>
    </row>
    <row r="9" spans="1:3">
      <c r="A9" s="221" t="s">
        <v>104</v>
      </c>
      <c r="B9" s="223">
        <f>36.61 +296.04</f>
        <v>332.65000000000003</v>
      </c>
    </row>
    <row r="10" spans="1:3">
      <c r="A10" s="221" t="s">
        <v>105</v>
      </c>
      <c r="B10" s="223">
        <v>0</v>
      </c>
    </row>
    <row r="11" spans="1:3">
      <c r="A11" s="221" t="s">
        <v>228</v>
      </c>
      <c r="B11" s="223">
        <f>1834.12+212+618508.48+82614.23</f>
        <v>703168.83</v>
      </c>
    </row>
    <row r="12" spans="1:3">
      <c r="A12" s="217" t="s">
        <v>229</v>
      </c>
      <c r="B12" s="218">
        <f>SUM(B8:B11)</f>
        <v>703501.48</v>
      </c>
    </row>
    <row r="13" spans="1:3">
      <c r="A13" s="219" t="s">
        <v>107</v>
      </c>
      <c r="B13" s="235"/>
    </row>
    <row r="14" spans="1:3">
      <c r="A14" s="47" t="s">
        <v>108</v>
      </c>
      <c r="B14" s="222">
        <v>0</v>
      </c>
    </row>
    <row r="15" spans="1:3">
      <c r="A15" s="47" t="s">
        <v>285</v>
      </c>
      <c r="B15" s="222">
        <v>0</v>
      </c>
    </row>
    <row r="16" spans="1:3">
      <c r="A16" s="47" t="s">
        <v>286</v>
      </c>
      <c r="B16" s="222">
        <v>0</v>
      </c>
    </row>
    <row r="17" spans="1:2">
      <c r="A17" s="47" t="s">
        <v>287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v>0</v>
      </c>
    </row>
    <row r="20" spans="1:2">
      <c r="A20" s="47" t="s">
        <v>111</v>
      </c>
      <c r="B20" s="222">
        <v>0</v>
      </c>
    </row>
    <row r="21" spans="1:2">
      <c r="A21" s="47" t="s">
        <v>112</v>
      </c>
      <c r="B21" s="222">
        <v>0</v>
      </c>
    </row>
    <row r="22" spans="1:2" s="214" customFormat="1">
      <c r="A22" s="47" t="s">
        <v>230</v>
      </c>
      <c r="B22" s="385">
        <f>29511.26+86.45+43115.75+2038+2670.23+52274.19+6320.68+202858.61+52006.15+297086.68+135935.74+17565.59</f>
        <v>841469.33</v>
      </c>
    </row>
    <row r="23" spans="1:2">
      <c r="A23" s="224" t="s">
        <v>231</v>
      </c>
      <c r="B23" s="225">
        <f>SUM(B14:B22)</f>
        <v>841469.33</v>
      </c>
    </row>
    <row r="24" spans="1:2">
      <c r="A24" s="226"/>
      <c r="B24" s="227"/>
    </row>
    <row r="25" spans="1:2">
      <c r="A25" s="217" t="s">
        <v>114</v>
      </c>
      <c r="B25" s="218">
        <f>B6+B12-B23</f>
        <v>2070.8800000000047</v>
      </c>
    </row>
    <row r="26" spans="1:2">
      <c r="A26" s="228"/>
      <c r="B26" s="229"/>
    </row>
    <row r="27" spans="1:2">
      <c r="A27" s="236" t="s">
        <v>232</v>
      </c>
      <c r="B27" s="241"/>
    </row>
    <row r="28" spans="1:2">
      <c r="A28" s="221" t="s">
        <v>233</v>
      </c>
      <c r="B28" s="230">
        <v>236.76</v>
      </c>
    </row>
    <row r="29" spans="1:2">
      <c r="A29" s="221" t="s">
        <v>234</v>
      </c>
      <c r="B29" s="231">
        <v>0</v>
      </c>
    </row>
    <row r="30" spans="1:2">
      <c r="A30" s="221" t="s">
        <v>235</v>
      </c>
      <c r="B30" s="230">
        <v>0</v>
      </c>
    </row>
    <row r="31" spans="1:2">
      <c r="A31" s="221" t="s">
        <v>236</v>
      </c>
      <c r="B31" s="230">
        <v>0</v>
      </c>
    </row>
    <row r="32" spans="1:2">
      <c r="A32" s="221" t="s">
        <v>237</v>
      </c>
      <c r="B32" s="230">
        <v>0</v>
      </c>
    </row>
    <row r="33" spans="1:2" ht="15" thickBot="1">
      <c r="A33" s="232" t="s">
        <v>121</v>
      </c>
      <c r="B33" s="233">
        <f>B28+B29+B30-B31-B32</f>
        <v>236.76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12" sqref="B1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7">
        <f>INICIO!D5</f>
        <v>0</v>
      </c>
      <c r="B1" s="59" t="str">
        <f>INICIO!C6</f>
        <v>MÊS: 10/2021</v>
      </c>
    </row>
    <row r="2" spans="1:3">
      <c r="A2" s="399" t="str">
        <f>INICIO!C4</f>
        <v>OS: INSTITUTO DIVA ALVES DO BRASIL - IDAB</v>
      </c>
      <c r="B2" s="400"/>
    </row>
    <row r="3" spans="1:3" ht="13.95" customHeight="1">
      <c r="A3" s="237" t="s">
        <v>225</v>
      </c>
      <c r="B3" s="238"/>
    </row>
    <row r="4" spans="1:3">
      <c r="A4" s="239"/>
      <c r="B4" s="240"/>
    </row>
    <row r="5" spans="1:3">
      <c r="A5" s="215"/>
      <c r="B5" s="216"/>
    </row>
    <row r="6" spans="1:3">
      <c r="A6" s="217" t="s">
        <v>227</v>
      </c>
      <c r="B6" s="218">
        <v>2000</v>
      </c>
    </row>
    <row r="7" spans="1:3">
      <c r="A7" s="219" t="s">
        <v>57</v>
      </c>
      <c r="B7" s="220"/>
    </row>
    <row r="8" spans="1:3">
      <c r="A8" s="221" t="s">
        <v>58</v>
      </c>
      <c r="B8" s="222">
        <v>0</v>
      </c>
    </row>
    <row r="9" spans="1:3" ht="15.6">
      <c r="A9" s="221" t="s">
        <v>104</v>
      </c>
      <c r="B9" s="242">
        <v>1999.75</v>
      </c>
      <c r="C9" s="222"/>
    </row>
    <row r="10" spans="1:3">
      <c r="A10" s="221" t="s">
        <v>105</v>
      </c>
      <c r="B10" s="223">
        <v>0</v>
      </c>
    </row>
    <row r="11" spans="1:3">
      <c r="A11" s="221" t="s">
        <v>228</v>
      </c>
      <c r="B11" s="223">
        <v>0</v>
      </c>
    </row>
    <row r="12" spans="1:3">
      <c r="A12" s="217" t="s">
        <v>229</v>
      </c>
      <c r="B12" s="218">
        <f>SUM(B8:B11)</f>
        <v>1999.75</v>
      </c>
    </row>
    <row r="13" spans="1:3">
      <c r="A13" s="219" t="s">
        <v>107</v>
      </c>
      <c r="B13" s="235"/>
    </row>
    <row r="14" spans="1:3">
      <c r="A14" s="47" t="s">
        <v>108</v>
      </c>
      <c r="B14" s="222">
        <v>0</v>
      </c>
    </row>
    <row r="15" spans="1:3">
      <c r="A15" s="47" t="s">
        <v>285</v>
      </c>
      <c r="B15" s="222">
        <v>0</v>
      </c>
    </row>
    <row r="16" spans="1:3">
      <c r="A16" s="47" t="s">
        <v>286</v>
      </c>
      <c r="B16" s="222">
        <v>0</v>
      </c>
    </row>
    <row r="17" spans="1:2">
      <c r="A17" s="47" t="s">
        <v>287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v>0</v>
      </c>
    </row>
    <row r="20" spans="1:2" ht="15.6">
      <c r="A20" s="47" t="s">
        <v>111</v>
      </c>
      <c r="B20" s="243">
        <v>1999.75</v>
      </c>
    </row>
    <row r="21" spans="1:2">
      <c r="A21" s="47" t="s">
        <v>112</v>
      </c>
      <c r="B21" s="234">
        <v>0</v>
      </c>
    </row>
    <row r="22" spans="1:2">
      <c r="A22" s="221" t="s">
        <v>230</v>
      </c>
      <c r="B22" s="222">
        <v>0</v>
      </c>
    </row>
    <row r="23" spans="1:2">
      <c r="A23" s="224" t="s">
        <v>231</v>
      </c>
      <c r="B23" s="225">
        <f>SUM(B14:B22)</f>
        <v>1999.75</v>
      </c>
    </row>
    <row r="24" spans="1:2">
      <c r="A24" s="226"/>
      <c r="B24" s="227"/>
    </row>
    <row r="25" spans="1:2">
      <c r="A25" s="217" t="s">
        <v>114</v>
      </c>
      <c r="B25" s="218">
        <f>B6+B12-B23</f>
        <v>2000</v>
      </c>
    </row>
    <row r="26" spans="1:2">
      <c r="A26" s="228"/>
      <c r="B26" s="229"/>
    </row>
    <row r="27" spans="1:2">
      <c r="A27" s="236" t="s">
        <v>232</v>
      </c>
      <c r="B27" s="241"/>
    </row>
    <row r="28" spans="1:2">
      <c r="A28" s="221" t="s">
        <v>233</v>
      </c>
      <c r="B28" s="230">
        <v>0</v>
      </c>
    </row>
    <row r="29" spans="1:2">
      <c r="A29" s="221" t="s">
        <v>234</v>
      </c>
      <c r="B29" s="231">
        <f>B25</f>
        <v>2000</v>
      </c>
    </row>
    <row r="30" spans="1:2">
      <c r="A30" s="221" t="s">
        <v>235</v>
      </c>
      <c r="B30" s="230">
        <v>0</v>
      </c>
    </row>
    <row r="31" spans="1:2">
      <c r="A31" s="221" t="s">
        <v>236</v>
      </c>
      <c r="B31" s="230">
        <v>0</v>
      </c>
    </row>
    <row r="32" spans="1:2">
      <c r="A32" s="221" t="s">
        <v>237</v>
      </c>
      <c r="B32" s="230">
        <v>0</v>
      </c>
    </row>
    <row r="33" spans="1:2" ht="15" thickBot="1">
      <c r="A33" s="232" t="s">
        <v>121</v>
      </c>
      <c r="B33" s="233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A7" workbookViewId="0">
      <selection activeCell="D25" sqref="D25"/>
    </sheetView>
  </sheetViews>
  <sheetFormatPr defaultColWidth="9.88671875" defaultRowHeight="14.4"/>
  <cols>
    <col min="1" max="1" width="7.33203125" style="330" customWidth="1"/>
    <col min="2" max="2" width="3.33203125" style="214" customWidth="1"/>
    <col min="3" max="3" width="70.109375" style="326" customWidth="1"/>
    <col min="4" max="4" width="25" style="327" customWidth="1"/>
    <col min="5" max="5" width="10.33203125" style="328" customWidth="1"/>
    <col min="6" max="6" width="2.33203125" style="328" customWidth="1"/>
    <col min="7" max="7" width="10.5546875" style="329" bestFit="1" customWidth="1"/>
    <col min="8" max="8" width="12.6640625" style="330" bestFit="1" customWidth="1"/>
    <col min="9" max="9" width="13.33203125" style="330" customWidth="1"/>
    <col min="10" max="10" width="13" style="330" bestFit="1" customWidth="1"/>
    <col min="11" max="11" width="13.33203125" style="330" customWidth="1"/>
    <col min="12" max="12" width="6.88671875" style="330" bestFit="1" customWidth="1"/>
    <col min="13" max="16384" width="9.88671875" style="330"/>
  </cols>
  <sheetData>
    <row r="2" spans="2:12" ht="6.75" customHeight="1" thickBot="1"/>
    <row r="3" spans="2:12" s="333" customFormat="1" ht="15.75" customHeight="1">
      <c r="B3" s="214"/>
      <c r="C3" s="407">
        <f>INICIO!D5</f>
        <v>0</v>
      </c>
      <c r="D3" s="408"/>
      <c r="E3" s="331"/>
      <c r="F3" s="331"/>
      <c r="G3" s="332"/>
    </row>
    <row r="4" spans="2:12" s="333" customFormat="1" ht="31.95" customHeight="1">
      <c r="B4" s="214"/>
      <c r="C4" s="409" t="s">
        <v>1749</v>
      </c>
      <c r="D4" s="410"/>
      <c r="E4" s="334"/>
      <c r="F4" s="334"/>
      <c r="G4" s="332"/>
    </row>
    <row r="5" spans="2:12" s="333" customFormat="1" ht="20.399999999999999" customHeight="1">
      <c r="B5" s="214"/>
      <c r="C5" s="411" t="s">
        <v>1315</v>
      </c>
      <c r="D5" s="412"/>
      <c r="E5" s="335"/>
      <c r="F5" s="335"/>
      <c r="G5" s="332"/>
    </row>
    <row r="6" spans="2:12" s="333" customFormat="1" ht="4.5" customHeight="1">
      <c r="B6" s="214"/>
      <c r="C6" s="413"/>
      <c r="D6" s="414"/>
      <c r="E6" s="336"/>
      <c r="F6" s="336"/>
      <c r="G6" s="332"/>
    </row>
    <row r="7" spans="2:12" ht="15" customHeight="1">
      <c r="C7" s="337"/>
      <c r="D7" s="338" t="str">
        <f>INICIO!C6</f>
        <v>MÊS: 10/2021</v>
      </c>
      <c r="E7" s="339"/>
      <c r="F7" s="339"/>
    </row>
    <row r="8" spans="2:12" ht="15" customHeight="1">
      <c r="C8" s="340" t="s">
        <v>227</v>
      </c>
      <c r="D8" s="341">
        <f>'FLUXO DE CAIXA - CP'!B6+'FLUXO DE CAIXA - CI'!B6+'FLUXO DE CAIXA - CC'!B6</f>
        <v>140038.73000000001</v>
      </c>
      <c r="E8" s="342"/>
      <c r="F8" s="342"/>
      <c r="H8" s="343"/>
    </row>
    <row r="9" spans="2:12">
      <c r="C9" s="344" t="s">
        <v>57</v>
      </c>
      <c r="D9" s="341"/>
      <c r="E9" s="345"/>
      <c r="F9" s="345"/>
      <c r="G9" s="346"/>
    </row>
    <row r="10" spans="2:12">
      <c r="C10" s="221" t="s">
        <v>58</v>
      </c>
      <c r="D10" s="48">
        <f>SUMIF(FINANCEIRO!$J$5:$J$499,"CONTRATO DE GESTÃO",FINANCEIRO!$K$5:$K$499)</f>
        <v>1452981.73</v>
      </c>
      <c r="E10" s="348"/>
      <c r="F10" s="348"/>
      <c r="G10" s="327"/>
    </row>
    <row r="11" spans="2:12">
      <c r="C11" s="221" t="s">
        <v>104</v>
      </c>
      <c r="D11" s="48">
        <f>36.61+296.04</f>
        <v>332.65000000000003</v>
      </c>
      <c r="E11" s="349"/>
      <c r="F11" s="349"/>
      <c r="G11" s="346"/>
      <c r="H11" s="350"/>
      <c r="I11" s="351"/>
      <c r="J11" s="352"/>
      <c r="K11" s="352"/>
      <c r="L11" s="352"/>
    </row>
    <row r="12" spans="2:12">
      <c r="C12" s="221" t="s">
        <v>105</v>
      </c>
      <c r="D12" s="48">
        <f>6015.2+650</f>
        <v>6665.2</v>
      </c>
      <c r="E12" s="353"/>
      <c r="F12" s="349"/>
      <c r="G12" s="346"/>
      <c r="H12" s="350"/>
      <c r="I12" s="351"/>
      <c r="J12" s="352"/>
      <c r="K12" s="352"/>
      <c r="L12" s="352"/>
    </row>
    <row r="13" spans="2:12">
      <c r="C13" s="221" t="s">
        <v>228</v>
      </c>
      <c r="D13" s="397">
        <f>'FLUXO DE CAIXA - CC'!B11+'FLUXO DE CAIXA - CI'!B11+'FUNDO FIXO'!B11</f>
        <v>0</v>
      </c>
      <c r="E13" s="353"/>
      <c r="F13" s="349"/>
      <c r="G13" s="346"/>
      <c r="H13" s="350"/>
      <c r="I13" s="351"/>
      <c r="J13" s="352"/>
      <c r="K13" s="352"/>
      <c r="L13" s="352"/>
    </row>
    <row r="14" spans="2:12">
      <c r="C14" s="340" t="s">
        <v>229</v>
      </c>
      <c r="D14" s="386">
        <f>SUM(D10:D13)</f>
        <v>1459979.5799999998</v>
      </c>
      <c r="E14" s="354"/>
      <c r="F14" s="354"/>
      <c r="G14" s="355"/>
      <c r="H14" s="356"/>
      <c r="I14" s="357"/>
      <c r="J14" s="352"/>
      <c r="K14" s="352"/>
      <c r="L14" s="352"/>
    </row>
    <row r="15" spans="2:12">
      <c r="C15" s="344" t="s">
        <v>107</v>
      </c>
      <c r="D15" s="341"/>
      <c r="E15" s="358"/>
      <c r="F15" s="358"/>
      <c r="G15" s="346"/>
      <c r="H15" s="359"/>
      <c r="I15" s="360"/>
      <c r="J15" s="361"/>
      <c r="K15" s="355"/>
      <c r="L15" s="352"/>
    </row>
    <row r="16" spans="2:12">
      <c r="C16" s="47" t="s">
        <v>108</v>
      </c>
      <c r="D16" s="397">
        <f>'FLUXO DE CAIXA - CC'!B14+'FLUXO DE CAIXA - CI'!B14+'FUNDO FIXO'!B14</f>
        <v>529868.59999999986</v>
      </c>
      <c r="E16" s="348"/>
      <c r="F16" s="348"/>
      <c r="G16" s="346"/>
      <c r="H16" s="356"/>
      <c r="I16" s="352"/>
      <c r="J16" s="352"/>
      <c r="K16" s="352"/>
      <c r="L16" s="352"/>
    </row>
    <row r="17" spans="3:12">
      <c r="C17" s="47" t="s">
        <v>285</v>
      </c>
      <c r="D17" s="397">
        <f>'FLUXO DE CAIXA - CC'!B15+'FLUXO DE CAIXA - CI'!B15+'FUNDO FIXO'!B15</f>
        <v>73331.87000000001</v>
      </c>
      <c r="E17" s="348"/>
      <c r="F17" s="348"/>
      <c r="G17" s="346"/>
      <c r="H17" s="356"/>
      <c r="I17" s="352"/>
      <c r="J17" s="352"/>
      <c r="K17" s="352"/>
      <c r="L17" s="352"/>
    </row>
    <row r="18" spans="3:12">
      <c r="C18" s="47" t="s">
        <v>286</v>
      </c>
      <c r="D18" s="397">
        <f>'FLUXO DE CAIXA - CC'!B16+'FLUXO DE CAIXA - CI'!B16+'FUNDO FIXO'!B16</f>
        <v>971632.52000000014</v>
      </c>
      <c r="E18" s="348"/>
      <c r="F18" s="348"/>
      <c r="G18" s="346"/>
      <c r="H18" s="356"/>
      <c r="I18" s="352"/>
      <c r="J18" s="352"/>
      <c r="K18" s="352"/>
      <c r="L18" s="352"/>
    </row>
    <row r="19" spans="3:12">
      <c r="C19" s="47" t="s">
        <v>287</v>
      </c>
      <c r="D19" s="397">
        <f>'FLUXO DE CAIXA - CC'!B17+'FLUXO DE CAIXA - CI'!B17+'FUNDO FIXO'!B17</f>
        <v>24948.560000000027</v>
      </c>
      <c r="E19" s="348"/>
      <c r="F19" s="348"/>
      <c r="G19" s="346"/>
      <c r="H19" s="356"/>
      <c r="I19" s="352"/>
      <c r="J19" s="355"/>
      <c r="K19" s="355"/>
      <c r="L19" s="352"/>
    </row>
    <row r="20" spans="3:12">
      <c r="C20" s="47" t="s">
        <v>109</v>
      </c>
      <c r="D20" s="397">
        <f>'FLUXO DE CAIXA - CC'!B18+'FLUXO DE CAIXA - CI'!B18+'FUNDO FIXO'!B18</f>
        <v>0</v>
      </c>
      <c r="E20" s="349"/>
      <c r="F20" s="349"/>
      <c r="G20" s="346"/>
      <c r="H20" s="356"/>
      <c r="I20" s="355"/>
      <c r="J20" s="355"/>
      <c r="K20" s="355"/>
      <c r="L20" s="352"/>
    </row>
    <row r="21" spans="3:12">
      <c r="C21" s="47" t="s">
        <v>110</v>
      </c>
      <c r="D21" s="397">
        <f>'FLUXO DE CAIXA - CC'!B19+'FLUXO DE CAIXA - CI'!B19+'FUNDO FIXO'!B19</f>
        <v>0</v>
      </c>
      <c r="E21" s="349"/>
      <c r="F21" s="349"/>
      <c r="G21" s="346"/>
      <c r="H21" s="356"/>
      <c r="I21" s="352"/>
      <c r="J21" s="355"/>
      <c r="K21" s="355"/>
      <c r="L21" s="352"/>
    </row>
    <row r="22" spans="3:12">
      <c r="C22" s="47" t="s">
        <v>111</v>
      </c>
      <c r="D22" s="397">
        <v>0</v>
      </c>
      <c r="E22" s="349"/>
      <c r="F22" s="349"/>
      <c r="G22" s="362"/>
      <c r="H22" s="356"/>
      <c r="I22" s="357"/>
      <c r="J22" s="355"/>
      <c r="K22" s="355"/>
      <c r="L22" s="352"/>
    </row>
    <row r="23" spans="3:12" ht="15.6">
      <c r="C23" s="47" t="s">
        <v>112</v>
      </c>
      <c r="D23" s="397">
        <f>'FLUXO DE CAIXA - CC'!B21+'FLUXO DE CAIXA - CI'!B21+'FUNDO FIXO'!B21</f>
        <v>0</v>
      </c>
      <c r="E23" s="349"/>
      <c r="F23" s="349"/>
      <c r="G23" s="355"/>
      <c r="H23" s="363"/>
      <c r="I23" s="360"/>
      <c r="J23" s="355"/>
      <c r="K23" s="355"/>
      <c r="L23" s="352"/>
    </row>
    <row r="24" spans="3:12" ht="15.6">
      <c r="C24" s="47" t="s">
        <v>230</v>
      </c>
      <c r="D24" s="397">
        <f>'FLUXO DE CAIXA - CC'!B22+'FLUXO DE CAIXA - CI'!B22+'FUNDO FIXO'!B22</f>
        <v>0</v>
      </c>
      <c r="E24" s="349"/>
      <c r="F24" s="349"/>
      <c r="G24" s="355"/>
      <c r="H24" s="363"/>
      <c r="I24" s="360"/>
      <c r="J24" s="355"/>
      <c r="K24" s="355"/>
      <c r="L24" s="352"/>
    </row>
    <row r="25" spans="3:12">
      <c r="C25" s="364" t="s">
        <v>231</v>
      </c>
      <c r="D25" s="386">
        <f>SUM(D16:D24)</f>
        <v>1599781.55</v>
      </c>
      <c r="E25" s="365"/>
      <c r="F25" s="365"/>
      <c r="G25" s="355"/>
      <c r="H25" s="355"/>
      <c r="I25" s="361"/>
      <c r="J25" s="355"/>
      <c r="K25" s="355"/>
      <c r="L25" s="352"/>
    </row>
    <row r="26" spans="3:12" ht="19.5" customHeight="1">
      <c r="C26" s="366" t="s">
        <v>1316</v>
      </c>
      <c r="D26" s="367"/>
      <c r="E26" s="368"/>
      <c r="F26" s="368"/>
      <c r="G26" s="355"/>
      <c r="H26" s="355"/>
      <c r="I26" s="352"/>
      <c r="J26" s="355"/>
      <c r="K26" s="355"/>
      <c r="L26" s="352"/>
    </row>
    <row r="27" spans="3:12">
      <c r="C27" s="340" t="s">
        <v>114</v>
      </c>
      <c r="D27" s="386">
        <f>D8+D14-D25</f>
        <v>236.75999999977648</v>
      </c>
      <c r="E27" s="369"/>
      <c r="F27" s="369"/>
      <c r="G27" s="362"/>
      <c r="H27" s="355"/>
      <c r="I27" s="355"/>
      <c r="J27" s="355"/>
      <c r="K27" s="355"/>
      <c r="L27" s="352"/>
    </row>
    <row r="28" spans="3:12" ht="21" customHeight="1">
      <c r="C28" s="370"/>
      <c r="D28" s="367"/>
      <c r="G28" s="362"/>
      <c r="H28" s="355"/>
      <c r="I28" s="355"/>
      <c r="J28" s="355"/>
      <c r="K28" s="355"/>
      <c r="L28" s="352"/>
    </row>
    <row r="29" spans="3:12">
      <c r="C29" s="371" t="s">
        <v>232</v>
      </c>
      <c r="D29" s="341"/>
      <c r="E29" s="372"/>
      <c r="F29" s="372"/>
      <c r="G29" s="362"/>
      <c r="H29" s="355"/>
      <c r="I29" s="352"/>
      <c r="J29" s="355"/>
      <c r="K29" s="355"/>
      <c r="L29" s="352"/>
    </row>
    <row r="30" spans="3:12">
      <c r="C30" s="347" t="s">
        <v>233</v>
      </c>
      <c r="D30" s="397">
        <f>'FLUXO DE CAIXA - CP'!B28</f>
        <v>236.76</v>
      </c>
      <c r="E30" s="373"/>
      <c r="F30" s="373"/>
      <c r="G30" s="362"/>
      <c r="H30" s="355"/>
      <c r="I30" s="352"/>
      <c r="J30" s="355"/>
      <c r="K30" s="355"/>
      <c r="L30" s="352"/>
    </row>
    <row r="31" spans="3:12">
      <c r="C31" s="347" t="s">
        <v>234</v>
      </c>
      <c r="D31" s="397">
        <v>0</v>
      </c>
      <c r="E31" s="374"/>
      <c r="F31" s="374"/>
      <c r="G31" s="362"/>
      <c r="H31" s="355"/>
      <c r="I31" s="352"/>
      <c r="J31" s="352"/>
      <c r="K31" s="355"/>
      <c r="L31" s="352"/>
    </row>
    <row r="32" spans="3:12">
      <c r="C32" s="347" t="s">
        <v>235</v>
      </c>
      <c r="D32" s="397">
        <f>'FLUXO DE CAIXA - CC'!B30+'FLUXO DE CAIXA - CI'!B30+'FLUXO DE CAIXA - CP'!B30+'FUNDO FIXO'!B30</f>
        <v>0</v>
      </c>
      <c r="E32" s="373"/>
      <c r="F32" s="373"/>
      <c r="G32" s="362"/>
      <c r="H32" s="355"/>
      <c r="I32" s="352"/>
      <c r="J32" s="352"/>
      <c r="K32" s="352"/>
    </row>
    <row r="33" spans="3:12">
      <c r="C33" s="347" t="s">
        <v>236</v>
      </c>
      <c r="D33" s="397">
        <f>'FLUXO DE CAIXA - CC'!B31+'FLUXO DE CAIXA - CI'!B31+'FLUXO DE CAIXA - CP'!B31+'FUNDO FIXO'!B31</f>
        <v>0</v>
      </c>
      <c r="E33" s="373"/>
      <c r="F33" s="373"/>
      <c r="G33" s="362"/>
      <c r="H33" s="355"/>
      <c r="I33" s="352"/>
      <c r="J33" s="352"/>
      <c r="K33" s="352"/>
    </row>
    <row r="34" spans="3:12" ht="15" thickBot="1">
      <c r="C34" s="388" t="s">
        <v>1317</v>
      </c>
      <c r="D34" s="398">
        <f>'FLUXO DE CAIXA - CC'!B32+'FLUXO DE CAIXA - CI'!B32+'FLUXO DE CAIXA - CP'!B32+'FUNDO FIXO'!B32</f>
        <v>0</v>
      </c>
      <c r="E34" s="373"/>
      <c r="F34" s="373"/>
      <c r="G34" s="362"/>
      <c r="H34" s="355"/>
      <c r="I34" s="352"/>
      <c r="J34" s="352"/>
      <c r="K34" s="352"/>
    </row>
    <row r="35" spans="3:12" ht="15" thickBot="1">
      <c r="C35" s="389" t="s">
        <v>121</v>
      </c>
      <c r="D35" s="387">
        <f>D30+D31+D32-D33-D34</f>
        <v>236.76</v>
      </c>
      <c r="E35" s="369"/>
      <c r="F35" s="369"/>
      <c r="G35" s="346"/>
      <c r="H35" s="355"/>
      <c r="I35" s="352"/>
      <c r="J35" s="352"/>
      <c r="K35" s="352"/>
    </row>
    <row r="36" spans="3:12">
      <c r="G36" s="346"/>
      <c r="H36" s="355"/>
      <c r="I36" s="352"/>
      <c r="J36" s="352"/>
      <c r="K36" s="352"/>
    </row>
    <row r="37" spans="3:12">
      <c r="C37" s="330"/>
      <c r="D37" s="375"/>
      <c r="E37" s="376"/>
      <c r="F37" s="376"/>
      <c r="G37" s="362"/>
      <c r="H37" s="352"/>
      <c r="I37" s="352"/>
      <c r="J37" s="352"/>
      <c r="K37" s="352"/>
    </row>
    <row r="38" spans="3:12">
      <c r="C38" s="377"/>
      <c r="D38" s="375"/>
      <c r="E38" s="375"/>
      <c r="F38" s="375"/>
      <c r="G38" s="362"/>
      <c r="H38" s="352"/>
      <c r="I38" s="352"/>
      <c r="J38" s="352"/>
      <c r="K38" s="352"/>
      <c r="L38" s="352"/>
    </row>
    <row r="39" spans="3:12">
      <c r="C39" s="378"/>
      <c r="D39" s="379"/>
      <c r="E39" s="379"/>
      <c r="F39" s="379"/>
      <c r="G39" s="362"/>
      <c r="H39" s="352"/>
      <c r="I39" s="352"/>
      <c r="J39" s="352"/>
      <c r="K39" s="352"/>
      <c r="L39" s="352"/>
    </row>
    <row r="40" spans="3:12">
      <c r="C40" s="380"/>
      <c r="E40" s="375"/>
      <c r="F40" s="375"/>
      <c r="G40" s="362"/>
      <c r="H40" s="352"/>
      <c r="I40" s="352"/>
      <c r="J40" s="352"/>
      <c r="K40" s="352"/>
      <c r="L40" s="352"/>
    </row>
    <row r="41" spans="3:12">
      <c r="C41" s="380"/>
      <c r="D41" s="375"/>
      <c r="E41" s="375"/>
      <c r="F41" s="375"/>
      <c r="G41" s="362"/>
      <c r="H41" s="352"/>
      <c r="I41" s="352"/>
      <c r="J41" s="352"/>
      <c r="K41" s="352"/>
      <c r="L41" s="352"/>
    </row>
    <row r="42" spans="3:12">
      <c r="D42" s="378"/>
      <c r="E42" s="375"/>
      <c r="F42" s="375"/>
      <c r="H42" s="352"/>
      <c r="I42" s="352"/>
      <c r="J42" s="352"/>
      <c r="K42" s="352"/>
    </row>
    <row r="43" spans="3:12" ht="14.4" customHeight="1">
      <c r="H43" s="352"/>
      <c r="I43" s="352"/>
      <c r="J43" s="352"/>
      <c r="K43" s="352"/>
    </row>
    <row r="44" spans="3:12" ht="4.2" hidden="1" customHeight="1">
      <c r="H44" s="352"/>
      <c r="I44" s="352"/>
      <c r="J44" s="352"/>
      <c r="K44" s="352"/>
    </row>
    <row r="45" spans="3:12" hidden="1">
      <c r="C45" s="381">
        <f>D35+D8</f>
        <v>140275.49000000002</v>
      </c>
      <c r="H45" s="382"/>
    </row>
    <row r="46" spans="3:12" ht="4.2" hidden="1" customHeight="1"/>
    <row r="48" spans="3:12">
      <c r="H48" s="382"/>
      <c r="I48" s="382"/>
      <c r="J48" s="382"/>
      <c r="L48" s="382"/>
    </row>
    <row r="49" spans="8:12">
      <c r="H49" s="382"/>
      <c r="I49" s="382"/>
      <c r="J49" s="382"/>
      <c r="L49" s="382"/>
    </row>
    <row r="50" spans="8:12">
      <c r="H50" s="382"/>
      <c r="I50" s="382"/>
      <c r="J50" s="382"/>
      <c r="L50" s="382"/>
    </row>
    <row r="51" spans="8:12">
      <c r="L51" s="382"/>
    </row>
    <row r="52" spans="8:12">
      <c r="L52" s="382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8" sqref="A8:D8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37">
        <f>INICIO!D5</f>
        <v>0</v>
      </c>
      <c r="B1" s="438"/>
      <c r="C1" s="439"/>
      <c r="D1" s="114" t="str">
        <f>INICIO!C6</f>
        <v>MÊS: 10/2021</v>
      </c>
    </row>
    <row r="2" spans="1:4">
      <c r="A2" s="440" t="str">
        <f>INICIO!C4</f>
        <v>OS: INSTITUTO DIVA ALVES DO BRASIL - IDAB</v>
      </c>
      <c r="B2" s="441"/>
      <c r="C2" s="441"/>
      <c r="D2" s="442"/>
    </row>
    <row r="3" spans="1:4">
      <c r="A3" s="443" t="s">
        <v>151</v>
      </c>
      <c r="B3" s="444"/>
      <c r="C3" s="444"/>
      <c r="D3" s="445"/>
    </row>
    <row r="4" spans="1:4">
      <c r="A4" s="446"/>
      <c r="B4" s="447"/>
      <c r="C4" s="447"/>
      <c r="D4" s="448"/>
    </row>
    <row r="5" spans="1:4">
      <c r="A5" s="105" t="s">
        <v>640</v>
      </c>
      <c r="B5" s="106"/>
      <c r="C5" s="106"/>
      <c r="D5" s="107"/>
    </row>
    <row r="6" spans="1:4">
      <c r="A6" s="434" t="s">
        <v>1747</v>
      </c>
      <c r="B6" s="435"/>
      <c r="C6" s="435"/>
      <c r="D6" s="436"/>
    </row>
    <row r="7" spans="1:4">
      <c r="A7" s="434" t="s">
        <v>1748</v>
      </c>
      <c r="B7" s="435"/>
      <c r="C7" s="435"/>
      <c r="D7" s="436"/>
    </row>
    <row r="8" spans="1:4">
      <c r="A8" s="449"/>
      <c r="B8" s="450"/>
      <c r="C8" s="450"/>
      <c r="D8" s="451"/>
    </row>
    <row r="9" spans="1:4" ht="15.6">
      <c r="A9" s="432" t="s">
        <v>152</v>
      </c>
      <c r="B9" s="433"/>
      <c r="C9" s="433"/>
      <c r="D9" s="97" t="s">
        <v>153</v>
      </c>
    </row>
    <row r="10" spans="1:4" ht="15.6">
      <c r="A10" s="421" t="s">
        <v>241</v>
      </c>
      <c r="B10" s="422"/>
      <c r="C10" s="422"/>
      <c r="D10" s="213">
        <f>'FLUXO DE CAIXA - CP'!B33</f>
        <v>236.76</v>
      </c>
    </row>
    <row r="11" spans="1:4" ht="15.6">
      <c r="A11" s="421" t="s">
        <v>154</v>
      </c>
      <c r="B11" s="422"/>
      <c r="C11" s="422"/>
      <c r="D11" s="213"/>
    </row>
    <row r="12" spans="1:4" ht="15.6">
      <c r="A12" s="418" t="s">
        <v>155</v>
      </c>
      <c r="B12" s="419"/>
      <c r="C12" s="420"/>
      <c r="D12" s="102">
        <f>D10+D11</f>
        <v>236.76</v>
      </c>
    </row>
    <row r="13" spans="1:4" ht="15.6">
      <c r="A13" s="423"/>
      <c r="B13" s="424"/>
      <c r="C13" s="424"/>
      <c r="D13" s="425"/>
    </row>
    <row r="14" spans="1:4">
      <c r="A14" s="415" t="s">
        <v>156</v>
      </c>
      <c r="B14" s="416"/>
      <c r="C14" s="416"/>
      <c r="D14" s="417"/>
    </row>
    <row r="15" spans="1:4" ht="15.6">
      <c r="A15" s="100" t="s">
        <v>157</v>
      </c>
      <c r="B15" s="95" t="s">
        <v>158</v>
      </c>
      <c r="C15" s="95" t="s">
        <v>159</v>
      </c>
      <c r="D15" s="98" t="s">
        <v>153</v>
      </c>
    </row>
    <row r="16" spans="1:4" ht="15.6">
      <c r="A16" s="99"/>
      <c r="B16" s="93"/>
      <c r="C16" s="94"/>
      <c r="D16" s="103"/>
    </row>
    <row r="17" spans="1:4" ht="15.6">
      <c r="A17" s="99"/>
      <c r="B17" s="93"/>
      <c r="C17" s="96"/>
      <c r="D17" s="103"/>
    </row>
    <row r="18" spans="1:4" ht="15.6">
      <c r="A18" s="99"/>
      <c r="B18" s="93"/>
      <c r="C18" s="96"/>
      <c r="D18" s="103"/>
    </row>
    <row r="19" spans="1:4" ht="15.6">
      <c r="A19" s="99"/>
      <c r="B19" s="93"/>
      <c r="C19" s="96"/>
      <c r="D19" s="103"/>
    </row>
    <row r="20" spans="1:4" ht="15.6">
      <c r="A20" s="99"/>
      <c r="B20" s="93"/>
      <c r="C20" s="96"/>
      <c r="D20" s="103"/>
    </row>
    <row r="21" spans="1:4" ht="15.6">
      <c r="A21" s="99"/>
      <c r="B21" s="93"/>
      <c r="C21" s="94"/>
      <c r="D21" s="103"/>
    </row>
    <row r="22" spans="1:4" ht="15.6">
      <c r="A22" s="418" t="s">
        <v>160</v>
      </c>
      <c r="B22" s="419"/>
      <c r="C22" s="420"/>
      <c r="D22" s="102">
        <f t="shared" ref="D22" si="0">SUM(A18:D21)</f>
        <v>0</v>
      </c>
    </row>
    <row r="23" spans="1:4" ht="15.6">
      <c r="A23" s="423"/>
      <c r="B23" s="424"/>
      <c r="C23" s="424"/>
      <c r="D23" s="425"/>
    </row>
    <row r="24" spans="1:4">
      <c r="A24" s="415" t="s">
        <v>161</v>
      </c>
      <c r="B24" s="416"/>
      <c r="C24" s="416"/>
      <c r="D24" s="417"/>
    </row>
    <row r="25" spans="1:4" ht="15.6">
      <c r="A25" s="100" t="s">
        <v>157</v>
      </c>
      <c r="B25" s="95" t="s">
        <v>162</v>
      </c>
      <c r="C25" s="95"/>
      <c r="D25" s="98" t="s">
        <v>153</v>
      </c>
    </row>
    <row r="26" spans="1:4" ht="15.6">
      <c r="A26" s="109"/>
      <c r="B26" s="108"/>
      <c r="C26" s="113"/>
      <c r="D26" s="111"/>
    </row>
    <row r="27" spans="1:4" ht="15.6">
      <c r="A27" s="109"/>
      <c r="B27" s="108"/>
      <c r="C27" s="110"/>
      <c r="D27" s="111"/>
    </row>
    <row r="28" spans="1:4" ht="15.6">
      <c r="A28" s="109"/>
      <c r="B28" s="108"/>
      <c r="C28" s="110"/>
      <c r="D28" s="111"/>
    </row>
    <row r="29" spans="1:4" ht="15.6">
      <c r="A29" s="109"/>
      <c r="B29" s="108"/>
      <c r="C29" s="110"/>
      <c r="D29" s="111"/>
    </row>
    <row r="30" spans="1:4" ht="15.6">
      <c r="A30" s="112"/>
      <c r="B30" s="93"/>
      <c r="C30" s="96"/>
      <c r="D30" s="103"/>
    </row>
    <row r="31" spans="1:4" ht="15.6">
      <c r="A31" s="99"/>
      <c r="B31" s="93"/>
      <c r="C31" s="96"/>
      <c r="D31" s="103"/>
    </row>
    <row r="32" spans="1:4" ht="15.6">
      <c r="A32" s="418" t="s">
        <v>163</v>
      </c>
      <c r="B32" s="419"/>
      <c r="C32" s="420"/>
      <c r="D32" s="102">
        <f t="shared" ref="D32" si="1">SUM(A18:D31)</f>
        <v>0</v>
      </c>
    </row>
    <row r="33" spans="1:4" ht="15.6">
      <c r="A33" s="423"/>
      <c r="B33" s="424"/>
      <c r="C33" s="424"/>
      <c r="D33" s="425"/>
    </row>
    <row r="34" spans="1:4">
      <c r="A34" s="429" t="s">
        <v>164</v>
      </c>
      <c r="B34" s="430"/>
      <c r="C34" s="430"/>
      <c r="D34" s="431"/>
    </row>
    <row r="35" spans="1:4" ht="15.6">
      <c r="A35" s="100" t="s">
        <v>157</v>
      </c>
      <c r="B35" s="95" t="s">
        <v>158</v>
      </c>
      <c r="C35" s="95"/>
      <c r="D35" s="98" t="s">
        <v>153</v>
      </c>
    </row>
    <row r="36" spans="1:4" ht="15.6">
      <c r="A36" s="99"/>
      <c r="B36" s="93"/>
      <c r="C36" s="96"/>
      <c r="D36" s="101"/>
    </row>
    <row r="37" spans="1:4" ht="15.6">
      <c r="A37" s="99"/>
      <c r="B37" s="93"/>
      <c r="C37" s="96"/>
      <c r="D37" s="101"/>
    </row>
    <row r="38" spans="1:4" ht="15.6">
      <c r="A38" s="99"/>
      <c r="B38" s="93"/>
      <c r="C38" s="96"/>
      <c r="D38" s="101"/>
    </row>
    <row r="39" spans="1:4" ht="15.6">
      <c r="A39" s="99"/>
      <c r="B39" s="93"/>
      <c r="C39" s="96"/>
      <c r="D39" s="101"/>
    </row>
    <row r="40" spans="1:4" ht="15.6">
      <c r="A40" s="99"/>
      <c r="B40" s="93"/>
      <c r="C40" s="96"/>
      <c r="D40" s="101"/>
    </row>
    <row r="41" spans="1:4" ht="15.6">
      <c r="A41" s="99"/>
      <c r="B41" s="93"/>
      <c r="C41" s="96"/>
      <c r="D41" s="101"/>
    </row>
    <row r="42" spans="1:4" ht="15.6">
      <c r="A42" s="418" t="s">
        <v>165</v>
      </c>
      <c r="B42" s="419"/>
      <c r="C42" s="420"/>
      <c r="D42" s="102">
        <f t="shared" ref="D42" si="2">SUM(A18:D41)</f>
        <v>0</v>
      </c>
    </row>
    <row r="43" spans="1:4" ht="15.6">
      <c r="A43" s="423"/>
      <c r="B43" s="424"/>
      <c r="C43" s="424"/>
      <c r="D43" s="425"/>
    </row>
    <row r="44" spans="1:4" ht="15" thickBot="1">
      <c r="A44" s="426" t="s">
        <v>166</v>
      </c>
      <c r="B44" s="427"/>
      <c r="C44" s="428"/>
      <c r="D44" s="104">
        <f>D12+D22-D32-D42</f>
        <v>236.76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4.4"/>
  <cols>
    <col min="1" max="1" width="16.5546875" style="257" customWidth="1"/>
    <col min="2" max="2" width="65.88671875" style="257" customWidth="1"/>
    <col min="3" max="3" width="13.6640625" style="257" customWidth="1"/>
    <col min="4" max="4" width="22.6640625" style="258" customWidth="1"/>
  </cols>
  <sheetData>
    <row r="1" spans="1:4">
      <c r="A1" s="455"/>
      <c r="B1" s="456"/>
      <c r="C1" s="244"/>
      <c r="D1" s="457"/>
    </row>
    <row r="2" spans="1:4" ht="21" customHeight="1">
      <c r="A2" s="460" t="s">
        <v>242</v>
      </c>
      <c r="B2" s="461"/>
      <c r="C2" s="245"/>
      <c r="D2" s="458"/>
    </row>
    <row r="3" spans="1:4" ht="13.2" customHeight="1">
      <c r="A3" s="462"/>
      <c r="B3" s="463"/>
      <c r="C3" s="246"/>
      <c r="D3" s="459"/>
    </row>
    <row r="4" spans="1:4" ht="28.2" customHeight="1">
      <c r="A4" s="247" t="s">
        <v>54</v>
      </c>
      <c r="B4" s="247" t="s">
        <v>55</v>
      </c>
      <c r="C4" s="247"/>
      <c r="D4" s="248" t="s">
        <v>59</v>
      </c>
    </row>
    <row r="5" spans="1:4">
      <c r="A5" s="249">
        <v>1</v>
      </c>
      <c r="B5" s="250" t="s">
        <v>60</v>
      </c>
      <c r="C5" s="251"/>
      <c r="D5" s="252"/>
    </row>
    <row r="6" spans="1:4">
      <c r="A6" s="263" t="s">
        <v>17</v>
      </c>
      <c r="B6" s="264" t="s">
        <v>243</v>
      </c>
      <c r="C6" s="253" t="s">
        <v>17</v>
      </c>
      <c r="D6" s="252">
        <f>SUMIF(FINANCEIRO!$I$5:$I$442,C6,FINANCEIRO!$L$5:$L$442)</f>
        <v>370669.63999999996</v>
      </c>
    </row>
    <row r="7" spans="1:4">
      <c r="A7" s="263" t="s">
        <v>20</v>
      </c>
      <c r="B7" s="264" t="s">
        <v>18</v>
      </c>
      <c r="C7" s="253" t="s">
        <v>20</v>
      </c>
      <c r="D7" s="252">
        <f>SUMIF(FINANCEIRO!$I$5:$I$442,C7,FINANCEIRO!$L$5:$L$442)</f>
        <v>0</v>
      </c>
    </row>
    <row r="8" spans="1:4">
      <c r="A8" s="263" t="s">
        <v>22</v>
      </c>
      <c r="B8" s="264" t="s">
        <v>4</v>
      </c>
      <c r="C8" s="253" t="s">
        <v>22</v>
      </c>
      <c r="D8" s="252">
        <f>SUMIF(FINANCEIRO!$I$5:$I$442,C8,FINANCEIRO!$L$5:$L$442)</f>
        <v>5362.66</v>
      </c>
    </row>
    <row r="9" spans="1:4">
      <c r="A9" s="263" t="s">
        <v>23</v>
      </c>
      <c r="B9" s="264" t="s">
        <v>19</v>
      </c>
      <c r="C9" s="253" t="s">
        <v>23</v>
      </c>
      <c r="D9" s="252">
        <f>SUMIF(FINANCEIRO!$I$5:$I$442,C9,FINANCEIRO!$L$5:$L$442)</f>
        <v>0</v>
      </c>
    </row>
    <row r="10" spans="1:4">
      <c r="A10" s="263" t="s">
        <v>244</v>
      </c>
      <c r="B10" s="264" t="s">
        <v>245</v>
      </c>
      <c r="C10" s="253" t="s">
        <v>244</v>
      </c>
      <c r="D10" s="252">
        <f>SUMIF(FINANCEIRO!$I$5:$I$442,C10,FINANCEIRO!$L$5:$L$442)</f>
        <v>153836.29999999999</v>
      </c>
    </row>
    <row r="11" spans="1:4">
      <c r="A11" s="263" t="s">
        <v>246</v>
      </c>
      <c r="B11" s="264" t="s">
        <v>247</v>
      </c>
      <c r="C11" s="253" t="s">
        <v>246</v>
      </c>
      <c r="D11" s="252">
        <f>SUMIF(FINANCEIRO!$I$5:$I$442,C11,FINANCEIRO!$L$5:$L$442)</f>
        <v>0</v>
      </c>
    </row>
    <row r="12" spans="1:4">
      <c r="A12" s="263" t="s">
        <v>248</v>
      </c>
      <c r="B12" s="264" t="s">
        <v>249</v>
      </c>
      <c r="C12" s="259" t="s">
        <v>248</v>
      </c>
      <c r="D12" s="252">
        <f>SUMIF(FINANCEIRO!$I$5:$I$442,C12,FINANCEIRO!$L$5:$L$442)</f>
        <v>0</v>
      </c>
    </row>
    <row r="13" spans="1:4">
      <c r="A13" s="263" t="s">
        <v>250</v>
      </c>
      <c r="B13" s="264" t="s">
        <v>21</v>
      </c>
      <c r="C13" s="253" t="s">
        <v>250</v>
      </c>
      <c r="D13" s="252">
        <f>SUMIF(FINANCEIRO!$I$5:$I$442,C13,FINANCEIRO!$L$5:$L$442)</f>
        <v>0</v>
      </c>
    </row>
    <row r="14" spans="1:4" s="214" customFormat="1">
      <c r="A14" s="263" t="s">
        <v>251</v>
      </c>
      <c r="B14" s="264" t="s">
        <v>288</v>
      </c>
      <c r="C14" s="253" t="s">
        <v>251</v>
      </c>
      <c r="D14" s="252">
        <f>SUMIF(FINANCEIRO!$I$5:$I$442,C14,FINANCEIRO!$L$5:$L$442)</f>
        <v>0</v>
      </c>
    </row>
    <row r="15" spans="1:4">
      <c r="A15" s="263" t="s">
        <v>289</v>
      </c>
      <c r="B15" s="264" t="s">
        <v>252</v>
      </c>
      <c r="C15" s="253" t="s">
        <v>289</v>
      </c>
      <c r="D15" s="252">
        <f>SUMIF(FINANCEIRO!$I$5:$I$442,C15,FINANCEIRO!$L$5:$L$442)</f>
        <v>0</v>
      </c>
    </row>
    <row r="16" spans="1:4">
      <c r="A16" s="254"/>
      <c r="B16" s="255" t="s">
        <v>253</v>
      </c>
      <c r="C16" s="255" t="s">
        <v>61</v>
      </c>
      <c r="D16" s="256">
        <f>SUMIF(FINANCEIRO!$I$5:$I$442,C16,FINANCEIRO!$L$5:$L$442)</f>
        <v>529868.59999999986</v>
      </c>
    </row>
    <row r="17" spans="1:4">
      <c r="A17" s="249">
        <v>2</v>
      </c>
      <c r="B17" s="250" t="s">
        <v>254</v>
      </c>
      <c r="C17" s="250"/>
      <c r="D17" s="252"/>
    </row>
    <row r="18" spans="1:4" s="214" customFormat="1">
      <c r="A18" s="265" t="s">
        <v>24</v>
      </c>
      <c r="B18" s="266" t="s">
        <v>255</v>
      </c>
      <c r="C18" s="253" t="s">
        <v>24</v>
      </c>
      <c r="D18" s="252">
        <f>SUMIF(FINANCEIRO!$I$5:$I$442,C18,FINANCEIRO!$L$5:$L$442)</f>
        <v>23550.34</v>
      </c>
    </row>
    <row r="19" spans="1:4" s="214" customFormat="1">
      <c r="A19" s="265" t="s">
        <v>25</v>
      </c>
      <c r="B19" s="266" t="s">
        <v>256</v>
      </c>
      <c r="C19" s="253" t="s">
        <v>25</v>
      </c>
      <c r="D19" s="252">
        <f>SUMIF(FINANCEIRO!$I$5:$I$442,C19,FINANCEIRO!$L$5:$L$442)</f>
        <v>40384.530000000006</v>
      </c>
    </row>
    <row r="20" spans="1:4" s="214" customFormat="1">
      <c r="A20" s="265" t="s">
        <v>26</v>
      </c>
      <c r="B20" s="266" t="s">
        <v>290</v>
      </c>
      <c r="C20" s="253" t="s">
        <v>26</v>
      </c>
      <c r="D20" s="252">
        <f>SUMIF(FINANCEIRO!$I$5:$I$442,C20,FINANCEIRO!$L$5:$L$442)</f>
        <v>0</v>
      </c>
    </row>
    <row r="21" spans="1:4" s="214" customFormat="1">
      <c r="A21" s="265" t="s">
        <v>291</v>
      </c>
      <c r="B21" s="266" t="s">
        <v>292</v>
      </c>
      <c r="C21" s="253" t="s">
        <v>291</v>
      </c>
      <c r="D21" s="252">
        <f>SUMIF(FINANCEIRO!$I$5:$I$442,C21,FINANCEIRO!$L$5:$L$442)</f>
        <v>0</v>
      </c>
    </row>
    <row r="22" spans="1:4">
      <c r="A22" s="265" t="s">
        <v>293</v>
      </c>
      <c r="B22" s="266" t="s">
        <v>294</v>
      </c>
      <c r="C22" s="253" t="s">
        <v>293</v>
      </c>
      <c r="D22" s="252">
        <f>SUMIF(FINANCEIRO!$I$5:$I$442,C22,FINANCEIRO!$L$5:$L$442)</f>
        <v>0</v>
      </c>
    </row>
    <row r="23" spans="1:4">
      <c r="A23" s="265" t="s">
        <v>295</v>
      </c>
      <c r="B23" s="266" t="s">
        <v>296</v>
      </c>
      <c r="C23" s="253" t="s">
        <v>295</v>
      </c>
      <c r="D23" s="252">
        <f>SUMIF(FINANCEIRO!$I$5:$I$442,C23,FINANCEIRO!$L$5:$L$442)</f>
        <v>7222</v>
      </c>
    </row>
    <row r="24" spans="1:4">
      <c r="A24" s="265" t="s">
        <v>297</v>
      </c>
      <c r="B24" s="266" t="s">
        <v>252</v>
      </c>
      <c r="C24" s="253" t="s">
        <v>297</v>
      </c>
      <c r="D24" s="252">
        <f>SUMIF(FINANCEIRO!$I$5:$I$442,C24,FINANCEIRO!$L$5:$L$442)</f>
        <v>2175</v>
      </c>
    </row>
    <row r="25" spans="1:4">
      <c r="A25" s="254"/>
      <c r="B25" s="255" t="s">
        <v>257</v>
      </c>
      <c r="C25" s="255" t="s">
        <v>62</v>
      </c>
      <c r="D25" s="256">
        <f>SUMIF(FINANCEIRO!$I$5:$I$442,C25,FINANCEIRO!$L$5:$L$442)</f>
        <v>73331.87000000001</v>
      </c>
    </row>
    <row r="26" spans="1:4">
      <c r="A26" s="249">
        <v>3</v>
      </c>
      <c r="B26" s="250" t="s">
        <v>258</v>
      </c>
      <c r="C26" s="250"/>
      <c r="D26" s="252"/>
    </row>
    <row r="27" spans="1:4">
      <c r="A27" s="267" t="s">
        <v>27</v>
      </c>
      <c r="B27" s="269" t="s">
        <v>259</v>
      </c>
      <c r="C27" s="253" t="s">
        <v>27</v>
      </c>
      <c r="D27" s="252">
        <f>SUMIF(FINANCEIRO!$I$5:$I$442,C27,FINANCEIRO!$L$5:$L$442)</f>
        <v>114427.05</v>
      </c>
    </row>
    <row r="28" spans="1:4">
      <c r="A28" s="267" t="s">
        <v>28</v>
      </c>
      <c r="B28" s="269" t="s">
        <v>260</v>
      </c>
      <c r="C28" s="253" t="s">
        <v>28</v>
      </c>
      <c r="D28" s="252">
        <f>SUMIF(FINANCEIRO!$I$5:$I$442,C28,FINANCEIRO!$L$5:$L$442)</f>
        <v>0</v>
      </c>
    </row>
    <row r="29" spans="1:4">
      <c r="A29" s="267" t="s">
        <v>29</v>
      </c>
      <c r="B29" s="269" t="s">
        <v>226</v>
      </c>
      <c r="C29" s="253" t="s">
        <v>29</v>
      </c>
      <c r="D29" s="252">
        <f>SUMIF(FINANCEIRO!$I$5:$I$442,C29,FINANCEIRO!$L$5:$L$442)</f>
        <v>0</v>
      </c>
    </row>
    <row r="30" spans="1:4">
      <c r="A30" s="267" t="s">
        <v>30</v>
      </c>
      <c r="B30" s="269" t="s">
        <v>36</v>
      </c>
      <c r="C30" s="253" t="s">
        <v>30</v>
      </c>
      <c r="D30" s="252">
        <f>SUMIF(FINANCEIRO!$I$5:$I$442,C30,FINANCEIRO!$L$5:$L$442)</f>
        <v>50000</v>
      </c>
    </row>
    <row r="31" spans="1:4">
      <c r="A31" s="267" t="s">
        <v>31</v>
      </c>
      <c r="B31" s="269" t="s">
        <v>298</v>
      </c>
      <c r="C31" s="253" t="s">
        <v>31</v>
      </c>
      <c r="D31" s="252">
        <f>SUMIF(FINANCEIRO!$I$5:$I$442,C31,FINANCEIRO!$L$5:$L$442)</f>
        <v>0</v>
      </c>
    </row>
    <row r="32" spans="1:4">
      <c r="A32" s="267" t="s">
        <v>32</v>
      </c>
      <c r="B32" s="269" t="s">
        <v>299</v>
      </c>
      <c r="C32" s="253" t="s">
        <v>32</v>
      </c>
      <c r="D32" s="252">
        <f>SUMIF(FINANCEIRO!$I$5:$I$442,C32,FINANCEIRO!$L$5:$L$442)</f>
        <v>0</v>
      </c>
    </row>
    <row r="33" spans="1:4" s="214" customFormat="1">
      <c r="A33" s="267" t="s">
        <v>33</v>
      </c>
      <c r="B33" s="269" t="s">
        <v>261</v>
      </c>
      <c r="C33" s="253" t="s">
        <v>33</v>
      </c>
      <c r="D33" s="252">
        <f>SUMIF(FINANCEIRO!$I$5:$I$442,C33,FINANCEIRO!$L$5:$L$442)</f>
        <v>0</v>
      </c>
    </row>
    <row r="34" spans="1:4" s="214" customFormat="1">
      <c r="A34" s="267" t="s">
        <v>34</v>
      </c>
      <c r="B34" s="269" t="s">
        <v>262</v>
      </c>
      <c r="C34" s="253" t="s">
        <v>34</v>
      </c>
      <c r="D34" s="252">
        <f>SUMIF(FINANCEIRO!$I$5:$I$442,C34,FINANCEIRO!$L$5:$L$442)</f>
        <v>0</v>
      </c>
    </row>
    <row r="35" spans="1:4" s="214" customFormat="1">
      <c r="A35" s="267" t="s">
        <v>35</v>
      </c>
      <c r="B35" s="269" t="s">
        <v>300</v>
      </c>
      <c r="C35" s="253" t="s">
        <v>35</v>
      </c>
      <c r="D35" s="252">
        <f>SUMIF(FINANCEIRO!$I$5:$I$442,C35,FINANCEIRO!$L$5:$L$442)</f>
        <v>7500</v>
      </c>
    </row>
    <row r="36" spans="1:4" s="214" customFormat="1">
      <c r="A36" s="267" t="s">
        <v>37</v>
      </c>
      <c r="B36" s="269" t="s">
        <v>301</v>
      </c>
      <c r="C36" s="253" t="s">
        <v>37</v>
      </c>
      <c r="D36" s="252">
        <f>SUMIF(FINANCEIRO!$I$5:$I$442,C36,FINANCEIRO!$L$5:$L$442)</f>
        <v>0</v>
      </c>
    </row>
    <row r="37" spans="1:4" s="214" customFormat="1">
      <c r="A37" s="267" t="s">
        <v>264</v>
      </c>
      <c r="B37" s="269" t="s">
        <v>302</v>
      </c>
      <c r="C37" s="253" t="s">
        <v>264</v>
      </c>
      <c r="D37" s="252">
        <f>SUMIF(FINANCEIRO!$I$5:$I$442,C37,FINANCEIRO!$L$5:$L$442)</f>
        <v>31500</v>
      </c>
    </row>
    <row r="38" spans="1:4" s="214" customFormat="1">
      <c r="A38" s="267" t="s">
        <v>266</v>
      </c>
      <c r="B38" s="269" t="s">
        <v>263</v>
      </c>
      <c r="C38" s="253" t="s">
        <v>266</v>
      </c>
      <c r="D38" s="252">
        <f>SUMIF(FINANCEIRO!$I$5:$I$442,C38,FINANCEIRO!$L$5:$L$442)</f>
        <v>0</v>
      </c>
    </row>
    <row r="39" spans="1:4" s="214" customFormat="1">
      <c r="A39" s="267" t="s">
        <v>38</v>
      </c>
      <c r="B39" s="269" t="s">
        <v>46</v>
      </c>
      <c r="C39" s="253" t="s">
        <v>38</v>
      </c>
      <c r="D39" s="252">
        <f>SUMIF(FINANCEIRO!$I$5:$I$442,C39,FINANCEIRO!$L$5:$L$442)</f>
        <v>0</v>
      </c>
    </row>
    <row r="40" spans="1:4" s="214" customFormat="1">
      <c r="A40" s="267" t="s">
        <v>268</v>
      </c>
      <c r="B40" s="269" t="s">
        <v>265</v>
      </c>
      <c r="C40" s="253" t="s">
        <v>268</v>
      </c>
      <c r="D40" s="252">
        <f>SUMIF(FINANCEIRO!$I$5:$I$442,C40,FINANCEIRO!$L$5:$L$442)</f>
        <v>0</v>
      </c>
    </row>
    <row r="41" spans="1:4" s="214" customFormat="1">
      <c r="A41" s="267" t="s">
        <v>40</v>
      </c>
      <c r="B41" s="269" t="s">
        <v>267</v>
      </c>
      <c r="C41" s="253" t="s">
        <v>40</v>
      </c>
      <c r="D41" s="252">
        <f>SUMIF(FINANCEIRO!$I$5:$I$442,C41,FINANCEIRO!$L$5:$L$442)</f>
        <v>0</v>
      </c>
    </row>
    <row r="42" spans="1:4" s="214" customFormat="1">
      <c r="A42" s="267" t="s">
        <v>41</v>
      </c>
      <c r="B42" s="269" t="s">
        <v>303</v>
      </c>
      <c r="C42" s="253" t="s">
        <v>41</v>
      </c>
      <c r="D42" s="252">
        <f>SUMIF(FINANCEIRO!$I$5:$I$442,C42,FINANCEIRO!$L$5:$L$442)</f>
        <v>22800</v>
      </c>
    </row>
    <row r="43" spans="1:4" s="214" customFormat="1">
      <c r="A43" s="267" t="s">
        <v>42</v>
      </c>
      <c r="B43" s="269" t="s">
        <v>304</v>
      </c>
      <c r="C43" s="253" t="s">
        <v>42</v>
      </c>
      <c r="D43" s="252">
        <f>SUMIF(FINANCEIRO!$I$5:$I$442,C43,FINANCEIRO!$L$5:$L$442)</f>
        <v>0</v>
      </c>
    </row>
    <row r="44" spans="1:4" s="214" customFormat="1">
      <c r="A44" s="267" t="s">
        <v>45</v>
      </c>
      <c r="B44" s="269" t="s">
        <v>53</v>
      </c>
      <c r="C44" s="253" t="s">
        <v>45</v>
      </c>
      <c r="D44" s="252">
        <f>SUMIF(FINANCEIRO!$I$5:$I$442,C44,FINANCEIRO!$L$5:$L$442)</f>
        <v>0</v>
      </c>
    </row>
    <row r="45" spans="1:4">
      <c r="A45" s="267" t="s">
        <v>305</v>
      </c>
      <c r="B45" s="269" t="s">
        <v>39</v>
      </c>
      <c r="C45" s="253" t="s">
        <v>305</v>
      </c>
      <c r="D45" s="252">
        <f>SUMIF(FINANCEIRO!$I$5:$I$442,C45,FINANCEIRO!$L$5:$L$442)</f>
        <v>839.4</v>
      </c>
    </row>
    <row r="46" spans="1:4">
      <c r="A46" s="267" t="s">
        <v>306</v>
      </c>
      <c r="B46" s="269" t="s">
        <v>270</v>
      </c>
      <c r="C46" s="253" t="s">
        <v>306</v>
      </c>
      <c r="D46" s="252">
        <f>SUMIF(FINANCEIRO!$I$5:$I$442,C46,FINANCEIRO!$L$5:$L$442)</f>
        <v>0</v>
      </c>
    </row>
    <row r="47" spans="1:4" s="214" customFormat="1">
      <c r="A47" s="267" t="s">
        <v>307</v>
      </c>
      <c r="B47" s="269" t="s">
        <v>308</v>
      </c>
      <c r="C47" s="253" t="s">
        <v>307</v>
      </c>
      <c r="D47" s="252">
        <f>SUMIF(FINANCEIRO!$I$5:$I$442,C47,FINANCEIRO!$L$5:$L$442)</f>
        <v>561418.66</v>
      </c>
    </row>
    <row r="48" spans="1:4" s="214" customFormat="1">
      <c r="A48" s="267" t="s">
        <v>309</v>
      </c>
      <c r="B48" s="269" t="s">
        <v>310</v>
      </c>
      <c r="C48" s="253" t="s">
        <v>309</v>
      </c>
      <c r="D48" s="252">
        <f>SUMIF(FINANCEIRO!$I$5:$I$442,C48,FINANCEIRO!$L$5:$L$442)</f>
        <v>7744.71</v>
      </c>
    </row>
    <row r="49" spans="1:4" s="214" customFormat="1">
      <c r="A49" s="267" t="s">
        <v>311</v>
      </c>
      <c r="B49" s="269" t="s">
        <v>312</v>
      </c>
      <c r="C49" s="253" t="s">
        <v>311</v>
      </c>
      <c r="D49" s="252">
        <f>SUMIF(FINANCEIRO!$I$5:$I$442,C49,FINANCEIRO!$L$5:$L$442)</f>
        <v>0</v>
      </c>
    </row>
    <row r="50" spans="1:4" s="214" customFormat="1">
      <c r="A50" s="267" t="s">
        <v>313</v>
      </c>
      <c r="B50" s="269" t="s">
        <v>314</v>
      </c>
      <c r="C50" s="267" t="s">
        <v>313</v>
      </c>
      <c r="D50" s="252">
        <f>SUMIF(FINANCEIRO!$I$5:$I$442,C50,FINANCEIRO!$L$5:$L$442)</f>
        <v>0</v>
      </c>
    </row>
    <row r="51" spans="1:4" s="214" customFormat="1">
      <c r="A51" s="267" t="s">
        <v>315</v>
      </c>
      <c r="B51" s="269" t="s">
        <v>269</v>
      </c>
      <c r="C51" s="267" t="s">
        <v>315</v>
      </c>
      <c r="D51" s="252">
        <f>SUMIF(FINANCEIRO!$I$5:$I$442,C51,FINANCEIRO!$L$5:$L$442)</f>
        <v>0</v>
      </c>
    </row>
    <row r="52" spans="1:4" s="214" customFormat="1">
      <c r="A52" s="267" t="s">
        <v>316</v>
      </c>
      <c r="B52" s="268" t="s">
        <v>317</v>
      </c>
      <c r="C52" s="267" t="s">
        <v>316</v>
      </c>
      <c r="D52" s="252">
        <f>SUMIF(FINANCEIRO!$I$5:$I$442,C52,FINANCEIRO!$L$5:$L$442)</f>
        <v>0</v>
      </c>
    </row>
    <row r="53" spans="1:4" s="214" customFormat="1">
      <c r="A53" s="267" t="s">
        <v>318</v>
      </c>
      <c r="B53" s="269" t="s">
        <v>319</v>
      </c>
      <c r="C53" s="267" t="s">
        <v>318</v>
      </c>
      <c r="D53" s="252">
        <f>SUMIF(FINANCEIRO!$I$5:$I$442,C53,FINANCEIRO!$L$5:$L$442)</f>
        <v>1772.65</v>
      </c>
    </row>
    <row r="54" spans="1:4">
      <c r="A54" s="267" t="s">
        <v>320</v>
      </c>
      <c r="B54" s="269" t="s">
        <v>321</v>
      </c>
      <c r="C54" s="267" t="s">
        <v>320</v>
      </c>
      <c r="D54" s="252">
        <f>SUMIF(FINANCEIRO!$I$5:$I$442,C54,FINANCEIRO!$L$5:$L$442)</f>
        <v>37586.660000000003</v>
      </c>
    </row>
    <row r="55" spans="1:4">
      <c r="A55" s="267" t="s">
        <v>322</v>
      </c>
      <c r="B55" s="269" t="s">
        <v>323</v>
      </c>
      <c r="C55" s="267" t="s">
        <v>322</v>
      </c>
      <c r="D55" s="252">
        <f>SUMIF(FINANCEIRO!$I$5:$I$442,C55,FINANCEIRO!$L$5:$L$442)</f>
        <v>0</v>
      </c>
    </row>
    <row r="56" spans="1:4">
      <c r="A56" s="267" t="s">
        <v>324</v>
      </c>
      <c r="B56" s="269" t="s">
        <v>325</v>
      </c>
      <c r="C56" s="267" t="s">
        <v>324</v>
      </c>
      <c r="D56" s="252">
        <f>SUMIF(FINANCEIRO!$I$5:$I$442,C56,FINANCEIRO!$L$5:$L$442)</f>
        <v>11764.73</v>
      </c>
    </row>
    <row r="57" spans="1:4">
      <c r="A57" s="267" t="s">
        <v>326</v>
      </c>
      <c r="B57" s="277" t="s">
        <v>225</v>
      </c>
      <c r="C57" s="303" t="s">
        <v>326</v>
      </c>
      <c r="D57" s="252">
        <f>SUMIF(FINANCEIRO!$I$5:$I$442,C57,FINANCEIRO!$L$5:$L$442)</f>
        <v>0</v>
      </c>
    </row>
    <row r="58" spans="1:4" s="214" customFormat="1">
      <c r="A58" s="267" t="s">
        <v>327</v>
      </c>
      <c r="B58" s="277" t="s">
        <v>1243</v>
      </c>
      <c r="C58" s="303" t="s">
        <v>327</v>
      </c>
      <c r="D58" s="252">
        <f>SUMIF(FINANCEIRO!$I$5:$I$442,C58,FINANCEIRO!$L$5:$L$442)</f>
        <v>123942.66</v>
      </c>
    </row>
    <row r="59" spans="1:4" s="214" customFormat="1">
      <c r="A59" s="267" t="s">
        <v>1246</v>
      </c>
      <c r="B59" s="277" t="s">
        <v>1245</v>
      </c>
      <c r="C59" s="303" t="s">
        <v>1246</v>
      </c>
      <c r="D59" s="252">
        <f>SUMIF(FINANCEIRO!$I$5:$I$442,C59,FINANCEIRO!$L$5:$L$442)</f>
        <v>0</v>
      </c>
    </row>
    <row r="60" spans="1:4" s="214" customFormat="1">
      <c r="A60" s="267" t="s">
        <v>1248</v>
      </c>
      <c r="B60" s="277" t="s">
        <v>1247</v>
      </c>
      <c r="C60" s="303" t="s">
        <v>1248</v>
      </c>
      <c r="D60" s="252">
        <f>SUMIF(FINANCEIRO!$I$5:$I$442,C60,FINANCEIRO!$L$5:$L$442)</f>
        <v>0</v>
      </c>
    </row>
    <row r="61" spans="1:4" s="214" customFormat="1">
      <c r="A61" s="267" t="s">
        <v>1250</v>
      </c>
      <c r="B61" s="277" t="s">
        <v>1249</v>
      </c>
      <c r="C61" s="303" t="s">
        <v>1250</v>
      </c>
      <c r="D61" s="252">
        <f>SUMIF(FINANCEIRO!$I$5:$I$442,C61,FINANCEIRO!$L$5:$L$442)</f>
        <v>0</v>
      </c>
    </row>
    <row r="62" spans="1:4" s="214" customFormat="1">
      <c r="A62" s="267" t="s">
        <v>1253</v>
      </c>
      <c r="B62" s="277" t="s">
        <v>1252</v>
      </c>
      <c r="C62" s="303" t="s">
        <v>1253</v>
      </c>
      <c r="D62" s="252">
        <f>SUMIF(FINANCEIRO!$I$5:$I$442,C62,FINANCEIRO!$L$5:$L$442)</f>
        <v>0</v>
      </c>
    </row>
    <row r="63" spans="1:4" s="214" customFormat="1">
      <c r="A63" s="267" t="s">
        <v>1255</v>
      </c>
      <c r="B63" s="277" t="s">
        <v>1254</v>
      </c>
      <c r="C63" s="303" t="s">
        <v>1255</v>
      </c>
      <c r="D63" s="252">
        <f>SUMIF(FINANCEIRO!$I$5:$I$442,C63,FINANCEIRO!$L$5:$L$442)</f>
        <v>0</v>
      </c>
    </row>
    <row r="64" spans="1:4" s="214" customFormat="1">
      <c r="A64" s="267" t="s">
        <v>1257</v>
      </c>
      <c r="B64" s="277" t="s">
        <v>1256</v>
      </c>
      <c r="C64" s="303" t="s">
        <v>1257</v>
      </c>
      <c r="D64" s="252">
        <f>SUMIF(FINANCEIRO!$I$5:$I$442,C64,FINANCEIRO!$L$5:$L$442)</f>
        <v>0</v>
      </c>
    </row>
    <row r="65" spans="1:4" s="214" customFormat="1">
      <c r="A65" s="267" t="s">
        <v>1259</v>
      </c>
      <c r="B65" s="277" t="s">
        <v>1258</v>
      </c>
      <c r="C65" s="303" t="s">
        <v>1259</v>
      </c>
      <c r="D65" s="252">
        <f>SUMIF(FINANCEIRO!$I$5:$I$442,C65,FINANCEIRO!$L$5:$L$442)</f>
        <v>0</v>
      </c>
    </row>
    <row r="66" spans="1:4" s="214" customFormat="1">
      <c r="A66" s="267" t="s">
        <v>1261</v>
      </c>
      <c r="B66" s="277" t="s">
        <v>1260</v>
      </c>
      <c r="C66" s="303" t="s">
        <v>1261</v>
      </c>
      <c r="D66" s="252">
        <f>SUMIF(FINANCEIRO!$I$5:$I$442,C66,FINANCEIRO!$L$5:$L$442)</f>
        <v>0</v>
      </c>
    </row>
    <row r="67" spans="1:4" s="214" customFormat="1">
      <c r="A67" s="267" t="s">
        <v>1263</v>
      </c>
      <c r="B67" s="277" t="s">
        <v>1262</v>
      </c>
      <c r="C67" s="303" t="s">
        <v>1263</v>
      </c>
      <c r="D67" s="252">
        <f>SUMIF(FINANCEIRO!$I$5:$I$442,C67,FINANCEIRO!$L$5:$L$442)</f>
        <v>0</v>
      </c>
    </row>
    <row r="68" spans="1:4" s="214" customFormat="1">
      <c r="A68" s="267" t="s">
        <v>1265</v>
      </c>
      <c r="B68" s="277" t="s">
        <v>1264</v>
      </c>
      <c r="C68" s="303" t="s">
        <v>1265</v>
      </c>
      <c r="D68" s="252">
        <f>SUMIF(FINANCEIRO!$I$5:$I$442,C68,FINANCEIRO!$L$5:$L$442)</f>
        <v>156</v>
      </c>
    </row>
    <row r="69" spans="1:4" s="214" customFormat="1">
      <c r="A69" s="267" t="s">
        <v>1267</v>
      </c>
      <c r="B69" s="277" t="s">
        <v>1266</v>
      </c>
      <c r="C69" s="303" t="s">
        <v>1267</v>
      </c>
      <c r="D69" s="252">
        <f>SUMIF(FINANCEIRO!$I$5:$I$442,C69,FINANCEIRO!$L$5:$L$442)</f>
        <v>0</v>
      </c>
    </row>
    <row r="70" spans="1:4" s="214" customFormat="1">
      <c r="A70" s="267" t="s">
        <v>1268</v>
      </c>
      <c r="B70" s="269" t="s">
        <v>252</v>
      </c>
      <c r="C70" s="303" t="s">
        <v>1268</v>
      </c>
      <c r="D70" s="252">
        <f>SUMIF(FINANCEIRO!$I$5:$I$442,C70,FINANCEIRO!$L$5:$L$442)</f>
        <v>180</v>
      </c>
    </row>
    <row r="71" spans="1:4">
      <c r="A71" s="254"/>
      <c r="B71" s="255" t="s">
        <v>271</v>
      </c>
      <c r="C71" s="255" t="s">
        <v>63</v>
      </c>
      <c r="D71" s="256">
        <f>SUMIF(FINANCEIRO!$I$5:$I$442,C71,FINANCEIRO!$L$5:$L$442)</f>
        <v>971632.52000000014</v>
      </c>
    </row>
    <row r="72" spans="1:4">
      <c r="A72" s="249">
        <v>4</v>
      </c>
      <c r="B72" s="250" t="s">
        <v>272</v>
      </c>
      <c r="C72" s="250"/>
      <c r="D72" s="252"/>
    </row>
    <row r="73" spans="1:4">
      <c r="A73" s="270" t="s">
        <v>47</v>
      </c>
      <c r="B73" s="271" t="s">
        <v>273</v>
      </c>
      <c r="C73" s="270" t="s">
        <v>47</v>
      </c>
      <c r="D73" s="252">
        <f>SUMIF(FINANCEIRO!$I$5:$I$442,C73,FINANCEIRO!$L$5:$L$442)</f>
        <v>12000</v>
      </c>
    </row>
    <row r="74" spans="1:4">
      <c r="A74" s="270" t="s">
        <v>48</v>
      </c>
      <c r="B74" s="271" t="s">
        <v>274</v>
      </c>
      <c r="C74" s="270" t="s">
        <v>48</v>
      </c>
      <c r="D74" s="252">
        <f>SUMIF(FINANCEIRO!$I$5:$I$442,C74,FINANCEIRO!$L$5:$L$442)</f>
        <v>0</v>
      </c>
    </row>
    <row r="75" spans="1:4">
      <c r="A75" s="270" t="s">
        <v>49</v>
      </c>
      <c r="B75" s="271" t="s">
        <v>275</v>
      </c>
      <c r="C75" s="270" t="s">
        <v>49</v>
      </c>
      <c r="D75" s="252">
        <f>SUMIF(FINANCEIRO!$I$5:$I$442,C75,FINANCEIRO!$L$5:$L$442)</f>
        <v>0</v>
      </c>
    </row>
    <row r="76" spans="1:4">
      <c r="A76" s="270" t="s">
        <v>50</v>
      </c>
      <c r="B76" s="271" t="s">
        <v>276</v>
      </c>
      <c r="C76" s="270" t="s">
        <v>50</v>
      </c>
      <c r="D76" s="252">
        <f>SUMIF(FINANCEIRO!$I$5:$I$442,C76,FINANCEIRO!$L$5:$L$442)</f>
        <v>0</v>
      </c>
    </row>
    <row r="77" spans="1:4" s="214" customFormat="1">
      <c r="A77" s="270" t="s">
        <v>51</v>
      </c>
      <c r="B77" s="271" t="s">
        <v>277</v>
      </c>
      <c r="C77" s="270" t="s">
        <v>51</v>
      </c>
      <c r="D77" s="252">
        <f>SUMIF(FINANCEIRO!$I$5:$I$442,C77,FINANCEIRO!$L$5:$L$442)</f>
        <v>0</v>
      </c>
    </row>
    <row r="78" spans="1:4" s="214" customFormat="1">
      <c r="A78" s="270" t="s">
        <v>52</v>
      </c>
      <c r="B78" s="271" t="s">
        <v>278</v>
      </c>
      <c r="C78" s="270" t="s">
        <v>52</v>
      </c>
      <c r="D78" s="252">
        <f>SUMIF(FINANCEIRO!$I$5:$I$442,C78,FINANCEIRO!$L$5:$L$442)</f>
        <v>0</v>
      </c>
    </row>
    <row r="79" spans="1:4">
      <c r="A79" s="270" t="s">
        <v>279</v>
      </c>
      <c r="B79" s="271" t="s">
        <v>328</v>
      </c>
      <c r="C79" s="270" t="s">
        <v>279</v>
      </c>
      <c r="D79" s="252">
        <f>SUMIF(FINANCEIRO!$I$5:$I$442,C79,FINANCEIRO!$L$5:$L$442)</f>
        <v>1414.5400000000016</v>
      </c>
    </row>
    <row r="80" spans="1:4">
      <c r="A80" s="270" t="s">
        <v>329</v>
      </c>
      <c r="B80" s="271" t="s">
        <v>330</v>
      </c>
      <c r="C80" s="270" t="s">
        <v>329</v>
      </c>
      <c r="D80" s="252">
        <f>SUMIF(FINANCEIRO!$I$5:$I$442,C80,FINANCEIRO!$L$5:$L$442)</f>
        <v>11534.02</v>
      </c>
    </row>
    <row r="81" spans="1:4">
      <c r="A81" s="270" t="s">
        <v>331</v>
      </c>
      <c r="B81" s="271" t="s">
        <v>252</v>
      </c>
      <c r="C81" s="270" t="s">
        <v>331</v>
      </c>
      <c r="D81" s="252">
        <f>SUMIF(FINANCEIRO!$I$5:$I$442,C81,FINANCEIRO!$L$5:$L$442)</f>
        <v>0</v>
      </c>
    </row>
    <row r="82" spans="1:4">
      <c r="A82" s="254"/>
      <c r="B82" s="255" t="s">
        <v>280</v>
      </c>
      <c r="C82" s="255" t="s">
        <v>64</v>
      </c>
      <c r="D82" s="256">
        <f>SUMIF(FINANCEIRO!$I$5:$I$442,C82,FINANCEIRO!$L$5:$L$442)</f>
        <v>24948.560000000027</v>
      </c>
    </row>
    <row r="83" spans="1:4">
      <c r="A83" s="254" t="s">
        <v>8</v>
      </c>
      <c r="B83" s="255" t="s">
        <v>281</v>
      </c>
      <c r="C83" s="255"/>
      <c r="D83" s="256">
        <f>D82+D71+D25+D16</f>
        <v>1599781.55</v>
      </c>
    </row>
    <row r="84" spans="1:4">
      <c r="A84" s="254" t="s">
        <v>43</v>
      </c>
      <c r="B84" s="255" t="s">
        <v>44</v>
      </c>
      <c r="C84" s="255"/>
      <c r="D84" s="256">
        <f>SUMIF(FINANCEIRO!$I$5:$I$442,C84,FINANCEIRO!$L$5:$L$442)</f>
        <v>0</v>
      </c>
    </row>
    <row r="85" spans="1:4">
      <c r="A85" s="464" t="s">
        <v>282</v>
      </c>
      <c r="B85" s="465"/>
      <c r="C85" s="465"/>
      <c r="D85" s="466"/>
    </row>
    <row r="86" spans="1:4">
      <c r="A86" s="452" t="s">
        <v>283</v>
      </c>
      <c r="B86" s="453"/>
      <c r="C86" s="453"/>
      <c r="D86" s="454"/>
    </row>
    <row r="87" spans="1:4">
      <c r="A87" s="452" t="s">
        <v>284</v>
      </c>
      <c r="B87" s="453"/>
      <c r="C87" s="453"/>
      <c r="D87" s="454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82" t="str">
        <f>INICIO!C5</f>
        <v>UNIDADE: HOSPITAL SÃO LUCAS</v>
      </c>
      <c r="B1" s="41" t="str">
        <f>INICIO!C6</f>
        <v>MÊS: 10/2021</v>
      </c>
    </row>
    <row r="2" spans="1:2">
      <c r="A2" s="467" t="str">
        <f>INICIO!C4</f>
        <v>OS: INSTITUTO DIVA ALVES DO BRASIL - IDAB</v>
      </c>
      <c r="B2" s="468"/>
    </row>
    <row r="3" spans="1:2">
      <c r="A3" s="469" t="s">
        <v>65</v>
      </c>
      <c r="B3" s="470"/>
    </row>
    <row r="4" spans="1:2">
      <c r="A4" s="471"/>
      <c r="B4" s="472"/>
    </row>
    <row r="5" spans="1:2" ht="15.6">
      <c r="A5" s="473" t="s">
        <v>66</v>
      </c>
      <c r="B5" s="474"/>
    </row>
    <row r="6" spans="1:2">
      <c r="A6" s="18" t="s">
        <v>67</v>
      </c>
      <c r="B6" s="19">
        <f>FINANCEIRO!M3</f>
        <v>0</v>
      </c>
    </row>
    <row r="7" spans="1:2">
      <c r="A7" s="20" t="s">
        <v>68</v>
      </c>
      <c r="B7" s="21"/>
    </row>
    <row r="8" spans="1:2" ht="15.6">
      <c r="A8" s="22" t="s">
        <v>69</v>
      </c>
      <c r="B8" s="23" t="e">
        <f>SUMIF([1]Balancete!$E$9:$E$268,"3.1.10.1",[1]Balancete!$X$9:$X$268)-SUMIF([1]Balancete!$E$9:$E$268,"3.1.10.1",[1]Balancete!$AB$9:$AB$268)</f>
        <v>#VALUE!</v>
      </c>
    </row>
    <row r="9" spans="1:2" ht="15.6">
      <c r="A9" s="24" t="s">
        <v>70</v>
      </c>
      <c r="B9" s="25">
        <v>0</v>
      </c>
    </row>
    <row r="10" spans="1:2" ht="15.6">
      <c r="A10" s="22" t="s">
        <v>71</v>
      </c>
      <c r="B10" s="23">
        <v>0</v>
      </c>
    </row>
    <row r="11" spans="1:2" ht="15.6">
      <c r="A11" s="24" t="s">
        <v>72</v>
      </c>
      <c r="B11" s="25">
        <v>0</v>
      </c>
    </row>
    <row r="12" spans="1:2">
      <c r="A12" s="26" t="s">
        <v>73</v>
      </c>
      <c r="B12" s="27">
        <v>0</v>
      </c>
    </row>
    <row r="13" spans="1:2" ht="15.6">
      <c r="A13" s="22" t="s">
        <v>74</v>
      </c>
      <c r="B13" s="23" t="e">
        <f>SUMIF([1]Balancete!$E$9:$E$268,"3.1.30.1",[1]Balancete!$X$9:$X$268)-SUMIF([1]Balancete!$E$9:$E$268,"3.1.30.1",[1]Balancete!$AB$9:$AB$268)</f>
        <v>#VALUE!</v>
      </c>
    </row>
    <row r="14" spans="1:2" ht="15.6">
      <c r="A14" s="24" t="s">
        <v>75</v>
      </c>
      <c r="B14" s="25">
        <v>0</v>
      </c>
    </row>
    <row r="15" spans="1:2" ht="15.6">
      <c r="A15" s="22" t="s">
        <v>76</v>
      </c>
      <c r="B15" s="23">
        <v>0</v>
      </c>
    </row>
    <row r="16" spans="1:2" ht="15.6">
      <c r="A16" s="24" t="s">
        <v>77</v>
      </c>
      <c r="B16" s="25"/>
    </row>
    <row r="17" spans="1:2">
      <c r="A17" s="26" t="s">
        <v>78</v>
      </c>
      <c r="B17" s="27">
        <v>0</v>
      </c>
    </row>
    <row r="18" spans="1:2">
      <c r="A18" s="18" t="s">
        <v>79</v>
      </c>
      <c r="B18" s="28">
        <f>B12+B17</f>
        <v>0</v>
      </c>
    </row>
    <row r="19" spans="1:2">
      <c r="A19" s="29" t="s">
        <v>80</v>
      </c>
      <c r="B19" s="30"/>
    </row>
    <row r="20" spans="1:2" ht="15.6">
      <c r="A20" s="22" t="s">
        <v>81</v>
      </c>
      <c r="B20" s="36" t="e">
        <f>SUMIF([1]Balancete!$E$9:$E$268,"4.1.10.1",[1]Balancete!$X$9:$X$268)-SUMIF([1]Balancete!$E$9:$E$268,"4.1.10.1",[1]Balancete!$AB$9:$AB$268)</f>
        <v>#VALUE!</v>
      </c>
    </row>
    <row r="21" spans="1:2" ht="15.6">
      <c r="A21" s="24" t="s">
        <v>82</v>
      </c>
      <c r="B21" s="37" t="e">
        <f>SUMIF([1]Balancete!$E$9:$E$268,"4.1.10.4",[1]Balancete!$X$9:$X$268)-SUMIF([1]Balancete!$E$9:$E$268,"4.1.10.4",[1]Balancete!$AB$9:$AB$268)</f>
        <v>#VALUE!</v>
      </c>
    </row>
    <row r="22" spans="1:2" ht="15.6">
      <c r="A22" s="22" t="s">
        <v>83</v>
      </c>
      <c r="B22" s="38" t="e">
        <f>SUMIF([1]Balancete!$E$9:$E$268,"4.1.10.3",[1]Balancete!$X$9:$X$268)-SUMIF([1]Balancete!$E$9:$E$268,"4.1.10.3",[1]Balancete!$AB$9:$AB$268)</f>
        <v>#VALUE!</v>
      </c>
    </row>
    <row r="23" spans="1:2" ht="15.6">
      <c r="A23" s="24" t="s">
        <v>84</v>
      </c>
      <c r="B23" s="37" t="e">
        <f>SUMIF([1]Balancete!$E$9:$E$268,"4.1.10.100.8",[1]Balancete!$X$9:$X$268)-SUMIF([1]Balancete!$E$9:$E$268,"4.1.10.100.8",[1]Balancete!$AB$9:$AB$268)</f>
        <v>#VALUE!</v>
      </c>
    </row>
    <row r="24" spans="1:2" ht="15.6">
      <c r="A24" s="22" t="s">
        <v>85</v>
      </c>
      <c r="B24" s="38" t="e">
        <f>SUMIF([1]Balancete!$E$9:$E$268,"4.1.10.2",[1]Balancete!$X$9:$X$268)-SUMIF([1]Balancete!$E$9:$E$268,"4.1.10.2",[1]Balancete!$AB$9:$AB$268)</f>
        <v>#VALUE!</v>
      </c>
    </row>
    <row r="25" spans="1:2" ht="15.6">
      <c r="A25" s="24" t="s">
        <v>86</v>
      </c>
      <c r="B25" s="39">
        <v>0</v>
      </c>
    </row>
    <row r="26" spans="1:2">
      <c r="A26" s="26" t="s">
        <v>87</v>
      </c>
      <c r="B26" s="27" t="e">
        <f>SUM(B20:B24)</f>
        <v>#VALUE!</v>
      </c>
    </row>
    <row r="27" spans="1:2">
      <c r="A27" s="31" t="s">
        <v>88</v>
      </c>
      <c r="B27" s="40" t="e">
        <f>SUMIF([1]Balancete!$E$9:$E$268,"4.1.30.4",[1]Balancete!$X$9:$X$268)-SUMIF([1]Balancete!$E$9:$E$268,"4.1.30.4",[1]Balancete!$AB$9:$AB$268)</f>
        <v>#VALUE!</v>
      </c>
    </row>
    <row r="28" spans="1:2">
      <c r="A28" s="31" t="s">
        <v>89</v>
      </c>
      <c r="B28" s="40" t="e">
        <f>SUMIF([1]Balancete!$E$9:$E$268,"4.1.20.1",[1]Balancete!$X$9:$X$268)-SUMIF([1]Balancete!$E$9:$E$268,"4.1.20.1",[1]Balancete!$AB$9:$AB$268)</f>
        <v>#VALUE!</v>
      </c>
    </row>
    <row r="29" spans="1:2">
      <c r="A29" s="31" t="s">
        <v>90</v>
      </c>
      <c r="B29" s="40">
        <v>0</v>
      </c>
    </row>
    <row r="30" spans="1:2">
      <c r="A30" s="31" t="s">
        <v>91</v>
      </c>
      <c r="B30" s="40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1" t="s">
        <v>92</v>
      </c>
      <c r="B31" s="40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8" t="s">
        <v>93</v>
      </c>
      <c r="B32" s="28" t="e">
        <f>SUM(B26:B31)</f>
        <v>#VALUE!</v>
      </c>
    </row>
    <row r="33" spans="1:2">
      <c r="A33" s="29" t="s">
        <v>94</v>
      </c>
      <c r="B33" s="164"/>
    </row>
    <row r="34" spans="1:2" ht="15.6">
      <c r="A34" s="22" t="s">
        <v>95</v>
      </c>
      <c r="B34" s="23" t="e">
        <f>SUMIF([1]Balancete!$E$9:$E$268,"1.2.20.5",[1]Balancete!$X$9:$X$268)-SUMIF([1]Balancete!$E$9:$E$268,"1.2.20.5",[1]Balancete!$AB$9:$AB$268)</f>
        <v>#VALUE!</v>
      </c>
    </row>
    <row r="35" spans="1:2" ht="15.6">
      <c r="A35" s="24" t="s">
        <v>96</v>
      </c>
      <c r="B35" s="25">
        <v>0</v>
      </c>
    </row>
    <row r="36" spans="1:2" ht="15.6">
      <c r="A36" s="22" t="s">
        <v>97</v>
      </c>
      <c r="B36" s="23">
        <v>0</v>
      </c>
    </row>
    <row r="37" spans="1:2" ht="15.6">
      <c r="A37" s="24" t="s">
        <v>98</v>
      </c>
      <c r="B37" s="25">
        <v>0</v>
      </c>
    </row>
    <row r="38" spans="1:2" ht="15.6">
      <c r="A38" s="32" t="s">
        <v>99</v>
      </c>
      <c r="B38" s="33">
        <v>0</v>
      </c>
    </row>
    <row r="39" spans="1:2">
      <c r="A39" s="18" t="s">
        <v>100</v>
      </c>
      <c r="B39" s="28" t="e">
        <f>SUM(B34:B38)</f>
        <v>#VALUE!</v>
      </c>
    </row>
    <row r="40" spans="1:2">
      <c r="A40" s="34" t="s">
        <v>101</v>
      </c>
      <c r="B40" s="35" t="e">
        <f>SUM(B32+B39)</f>
        <v>#VALUE!</v>
      </c>
    </row>
    <row r="41" spans="1:2" ht="15" thickBot="1">
      <c r="A41" s="16" t="s">
        <v>102</v>
      </c>
      <c r="B41" s="17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7" customWidth="1"/>
    <col min="2" max="2" width="65.88671875" style="257" customWidth="1"/>
    <col min="3" max="3" width="13.6640625" style="257" customWidth="1"/>
    <col min="4" max="4" width="22.6640625" style="258" customWidth="1"/>
    <col min="5" max="16384" width="8.88671875" style="214"/>
  </cols>
  <sheetData>
    <row r="1" spans="1:4">
      <c r="A1" s="455"/>
      <c r="B1" s="456"/>
      <c r="C1" s="260"/>
      <c r="D1" s="457"/>
    </row>
    <row r="2" spans="1:4" ht="21" customHeight="1">
      <c r="A2" s="460" t="s">
        <v>242</v>
      </c>
      <c r="B2" s="461"/>
      <c r="C2" s="261"/>
      <c r="D2" s="458"/>
    </row>
    <row r="3" spans="1:4" ht="13.2" customHeight="1">
      <c r="A3" s="462"/>
      <c r="B3" s="463"/>
      <c r="C3" s="262"/>
      <c r="D3" s="459"/>
    </row>
    <row r="4" spans="1:4" ht="28.2" customHeight="1">
      <c r="A4" s="247" t="s">
        <v>54</v>
      </c>
      <c r="B4" s="247" t="s">
        <v>55</v>
      </c>
      <c r="C4" s="247"/>
      <c r="D4" s="248" t="s">
        <v>59</v>
      </c>
    </row>
    <row r="5" spans="1:4">
      <c r="A5" s="249">
        <v>1</v>
      </c>
      <c r="B5" s="250" t="s">
        <v>60</v>
      </c>
      <c r="C5" s="251"/>
      <c r="D5" s="252"/>
    </row>
    <row r="6" spans="1:4">
      <c r="A6" s="263" t="s">
        <v>17</v>
      </c>
      <c r="B6" s="264" t="s">
        <v>243</v>
      </c>
      <c r="C6" s="253" t="s">
        <v>17</v>
      </c>
      <c r="D6" s="252">
        <f>SUMIF(FINANCEIRO!$I$5:$I$442,C6,FINANCEIRO!$L$5:$L$442)</f>
        <v>370669.63999999996</v>
      </c>
    </row>
    <row r="7" spans="1:4">
      <c r="A7" s="263" t="s">
        <v>20</v>
      </c>
      <c r="B7" s="264" t="s">
        <v>18</v>
      </c>
      <c r="C7" s="253" t="s">
        <v>20</v>
      </c>
      <c r="D7" s="252">
        <f>SUMIF(FINANCEIRO!$I$5:$I$442,C7,FINANCEIRO!$L$5:$L$442)</f>
        <v>0</v>
      </c>
    </row>
    <row r="8" spans="1:4">
      <c r="A8" s="263" t="s">
        <v>22</v>
      </c>
      <c r="B8" s="264" t="s">
        <v>4</v>
      </c>
      <c r="C8" s="253" t="s">
        <v>22</v>
      </c>
      <c r="D8" s="252">
        <f>SUMIF(FINANCEIRO!$I$5:$I$442,C8,FINANCEIRO!$L$5:$L$442)</f>
        <v>5362.66</v>
      </c>
    </row>
    <row r="9" spans="1:4">
      <c r="A9" s="263" t="s">
        <v>23</v>
      </c>
      <c r="B9" s="264" t="s">
        <v>19</v>
      </c>
      <c r="C9" s="253" t="s">
        <v>23</v>
      </c>
      <c r="D9" s="252">
        <f>SUMIF(FINANCEIRO!$I$5:$I$442,C9,FINANCEIRO!$L$5:$L$442)</f>
        <v>0</v>
      </c>
    </row>
    <row r="10" spans="1:4">
      <c r="A10" s="263" t="s">
        <v>244</v>
      </c>
      <c r="B10" s="264" t="s">
        <v>245</v>
      </c>
      <c r="C10" s="253" t="s">
        <v>244</v>
      </c>
      <c r="D10" s="252">
        <f>SUMIF(FINANCEIRO!$I$5:$I$442,C10,FINANCEIRO!$L$5:$L$442)</f>
        <v>153836.29999999999</v>
      </c>
    </row>
    <row r="11" spans="1:4">
      <c r="A11" s="263" t="s">
        <v>246</v>
      </c>
      <c r="B11" s="264" t="s">
        <v>247</v>
      </c>
      <c r="C11" s="253" t="s">
        <v>246</v>
      </c>
      <c r="D11" s="252">
        <f>SUMIF(FINANCEIRO!$I$5:$I$442,C11,FINANCEIRO!$L$5:$L$442)</f>
        <v>0</v>
      </c>
    </row>
    <row r="12" spans="1:4">
      <c r="A12" s="263" t="s">
        <v>248</v>
      </c>
      <c r="B12" s="264" t="s">
        <v>249</v>
      </c>
      <c r="C12" s="259" t="s">
        <v>248</v>
      </c>
      <c r="D12" s="252">
        <f>SUMIF(FINANCEIRO!$I$5:$I$442,C12,FINANCEIRO!$L$5:$L$442)</f>
        <v>0</v>
      </c>
    </row>
    <row r="13" spans="1:4">
      <c r="A13" s="263" t="s">
        <v>250</v>
      </c>
      <c r="B13" s="264" t="s">
        <v>21</v>
      </c>
      <c r="C13" s="253" t="s">
        <v>250</v>
      </c>
      <c r="D13" s="252">
        <f>SUMIF(FINANCEIRO!$I$5:$I$442,C13,FINANCEIRO!$L$5:$L$442)</f>
        <v>0</v>
      </c>
    </row>
    <row r="14" spans="1:4">
      <c r="A14" s="263" t="s">
        <v>251</v>
      </c>
      <c r="B14" s="264" t="s">
        <v>288</v>
      </c>
      <c r="C14" s="253" t="s">
        <v>251</v>
      </c>
      <c r="D14" s="252">
        <f>SUMIF(FINANCEIRO!$I$5:$I$442,C14,FINANCEIRO!$L$5:$L$442)</f>
        <v>0</v>
      </c>
    </row>
    <row r="15" spans="1:4">
      <c r="A15" s="263" t="s">
        <v>289</v>
      </c>
      <c r="B15" s="264" t="s">
        <v>252</v>
      </c>
      <c r="C15" s="253" t="s">
        <v>289</v>
      </c>
      <c r="D15" s="252">
        <f>SUMIF(FINANCEIRO!$I$5:$I$442,C15,FINANCEIRO!$L$5:$L$442)</f>
        <v>0</v>
      </c>
    </row>
    <row r="16" spans="1:4">
      <c r="A16" s="254"/>
      <c r="B16" s="255" t="s">
        <v>253</v>
      </c>
      <c r="C16" s="255" t="s">
        <v>61</v>
      </c>
      <c r="D16" s="256">
        <f>SUMIF(FINANCEIRO!$I$5:$I$442,C16,FINANCEIRO!$L$5:$L$442)</f>
        <v>529868.59999999986</v>
      </c>
    </row>
    <row r="17" spans="1:4">
      <c r="A17" s="249">
        <v>2</v>
      </c>
      <c r="B17" s="250" t="s">
        <v>254</v>
      </c>
      <c r="C17" s="250"/>
      <c r="D17" s="252"/>
    </row>
    <row r="18" spans="1:4">
      <c r="A18" s="265" t="s">
        <v>24</v>
      </c>
      <c r="B18" s="266" t="s">
        <v>255</v>
      </c>
      <c r="C18" s="253" t="s">
        <v>24</v>
      </c>
      <c r="D18" s="252">
        <f>SUMIF(FINANCEIRO!$I$5:$I$442,C18,FINANCEIRO!$L$5:$L$442)</f>
        <v>23550.34</v>
      </c>
    </row>
    <row r="19" spans="1:4">
      <c r="A19" s="265" t="s">
        <v>25</v>
      </c>
      <c r="B19" s="266" t="s">
        <v>256</v>
      </c>
      <c r="C19" s="253" t="s">
        <v>25</v>
      </c>
      <c r="D19" s="252">
        <f>SUMIF(FINANCEIRO!$I$5:$I$442,C19,FINANCEIRO!$L$5:$L$442)</f>
        <v>40384.530000000006</v>
      </c>
    </row>
    <row r="20" spans="1:4">
      <c r="A20" s="265" t="s">
        <v>26</v>
      </c>
      <c r="B20" s="266" t="s">
        <v>290</v>
      </c>
      <c r="C20" s="253" t="s">
        <v>26</v>
      </c>
      <c r="D20" s="252">
        <f>SUMIF(FINANCEIRO!$I$5:$I$442,C20,FINANCEIRO!$L$5:$L$442)</f>
        <v>0</v>
      </c>
    </row>
    <row r="21" spans="1:4">
      <c r="A21" s="265" t="s">
        <v>291</v>
      </c>
      <c r="B21" s="266" t="s">
        <v>292</v>
      </c>
      <c r="C21" s="253" t="s">
        <v>291</v>
      </c>
      <c r="D21" s="252">
        <f>SUMIF(FINANCEIRO!$I$5:$I$442,C21,FINANCEIRO!$L$5:$L$442)</f>
        <v>0</v>
      </c>
    </row>
    <row r="22" spans="1:4">
      <c r="A22" s="265" t="s">
        <v>293</v>
      </c>
      <c r="B22" s="266" t="s">
        <v>294</v>
      </c>
      <c r="C22" s="253" t="s">
        <v>293</v>
      </c>
      <c r="D22" s="252">
        <f>SUMIF(FINANCEIRO!$I$5:$I$442,C22,FINANCEIRO!$L$5:$L$442)</f>
        <v>0</v>
      </c>
    </row>
    <row r="23" spans="1:4">
      <c r="A23" s="265" t="s">
        <v>295</v>
      </c>
      <c r="B23" s="266" t="s">
        <v>296</v>
      </c>
      <c r="C23" s="253" t="s">
        <v>295</v>
      </c>
      <c r="D23" s="252">
        <f>SUMIF(FINANCEIRO!$I$5:$I$442,C23,FINANCEIRO!$L$5:$L$442)</f>
        <v>7222</v>
      </c>
    </row>
    <row r="24" spans="1:4">
      <c r="A24" s="265" t="s">
        <v>297</v>
      </c>
      <c r="B24" s="266" t="s">
        <v>252</v>
      </c>
      <c r="C24" s="253" t="s">
        <v>297</v>
      </c>
      <c r="D24" s="252">
        <f>SUMIF(FINANCEIRO!$I$5:$I$442,C24,FINANCEIRO!$L$5:$L$442)</f>
        <v>2175</v>
      </c>
    </row>
    <row r="25" spans="1:4">
      <c r="A25" s="254"/>
      <c r="B25" s="255" t="s">
        <v>257</v>
      </c>
      <c r="C25" s="255" t="s">
        <v>62</v>
      </c>
      <c r="D25" s="256">
        <f>SUMIF(FINANCEIRO!$I$5:$I$442,C25,FINANCEIRO!$L$5:$L$442)</f>
        <v>73331.87000000001</v>
      </c>
    </row>
    <row r="26" spans="1:4">
      <c r="A26" s="249">
        <v>3</v>
      </c>
      <c r="B26" s="250" t="s">
        <v>258</v>
      </c>
      <c r="C26" s="250"/>
      <c r="D26" s="252"/>
    </row>
    <row r="27" spans="1:4">
      <c r="A27" s="267" t="s">
        <v>27</v>
      </c>
      <c r="B27" s="269" t="s">
        <v>259</v>
      </c>
      <c r="C27" s="253" t="s">
        <v>27</v>
      </c>
      <c r="D27" s="252">
        <f>SUMIF(FINANCEIRO!$I$5:$I$442,C27,FINANCEIRO!$L$5:$L$442)</f>
        <v>114427.05</v>
      </c>
    </row>
    <row r="28" spans="1:4">
      <c r="A28" s="267" t="s">
        <v>28</v>
      </c>
      <c r="B28" s="269" t="s">
        <v>260</v>
      </c>
      <c r="C28" s="253" t="s">
        <v>28</v>
      </c>
      <c r="D28" s="252">
        <f>SUMIF(FINANCEIRO!$I$5:$I$442,C28,FINANCEIRO!$L$5:$L$442)</f>
        <v>0</v>
      </c>
    </row>
    <row r="29" spans="1:4">
      <c r="A29" s="267" t="s">
        <v>29</v>
      </c>
      <c r="B29" s="269" t="s">
        <v>226</v>
      </c>
      <c r="C29" s="253" t="s">
        <v>29</v>
      </c>
      <c r="D29" s="252">
        <f>SUMIF(FINANCEIRO!$I$5:$I$442,C29,FINANCEIRO!$L$5:$L$442)</f>
        <v>0</v>
      </c>
    </row>
    <row r="30" spans="1:4">
      <c r="A30" s="267" t="s">
        <v>30</v>
      </c>
      <c r="B30" s="269" t="s">
        <v>36</v>
      </c>
      <c r="C30" s="253" t="s">
        <v>30</v>
      </c>
      <c r="D30" s="252">
        <f>SUMIF(FINANCEIRO!$I$5:$I$442,C30,FINANCEIRO!$L$5:$L$442)</f>
        <v>50000</v>
      </c>
    </row>
    <row r="31" spans="1:4">
      <c r="A31" s="267" t="s">
        <v>31</v>
      </c>
      <c r="B31" s="269" t="s">
        <v>298</v>
      </c>
      <c r="C31" s="253" t="s">
        <v>31</v>
      </c>
      <c r="D31" s="252">
        <f>SUMIF(FINANCEIRO!$I$5:$I$442,C31,FINANCEIRO!$L$5:$L$442)</f>
        <v>0</v>
      </c>
    </row>
    <row r="32" spans="1:4">
      <c r="A32" s="267" t="s">
        <v>32</v>
      </c>
      <c r="B32" s="269" t="s">
        <v>299</v>
      </c>
      <c r="C32" s="253" t="s">
        <v>32</v>
      </c>
      <c r="D32" s="252">
        <f>SUMIF(FINANCEIRO!$I$5:$I$442,C32,FINANCEIRO!$L$5:$L$442)</f>
        <v>0</v>
      </c>
    </row>
    <row r="33" spans="1:4">
      <c r="A33" s="267" t="s">
        <v>33</v>
      </c>
      <c r="B33" s="269" t="s">
        <v>261</v>
      </c>
      <c r="C33" s="253" t="s">
        <v>33</v>
      </c>
      <c r="D33" s="252">
        <f>SUMIF(FINANCEIRO!$I$5:$I$442,C33,FINANCEIRO!$L$5:$L$442)</f>
        <v>0</v>
      </c>
    </row>
    <row r="34" spans="1:4">
      <c r="A34" s="267" t="s">
        <v>34</v>
      </c>
      <c r="B34" s="269" t="s">
        <v>262</v>
      </c>
      <c r="C34" s="253" t="s">
        <v>34</v>
      </c>
      <c r="D34" s="252">
        <f>SUMIF(FINANCEIRO!$I$5:$I$442,C34,FINANCEIRO!$L$5:$L$442)</f>
        <v>0</v>
      </c>
    </row>
    <row r="35" spans="1:4">
      <c r="A35" s="267" t="s">
        <v>35</v>
      </c>
      <c r="B35" s="269" t="s">
        <v>300</v>
      </c>
      <c r="C35" s="253" t="s">
        <v>35</v>
      </c>
      <c r="D35" s="252">
        <f>SUMIF(FINANCEIRO!$I$5:$I$442,C35,FINANCEIRO!$L$5:$L$442)</f>
        <v>7500</v>
      </c>
    </row>
    <row r="36" spans="1:4">
      <c r="A36" s="267" t="s">
        <v>37</v>
      </c>
      <c r="B36" s="269" t="s">
        <v>301</v>
      </c>
      <c r="C36" s="253" t="s">
        <v>37</v>
      </c>
      <c r="D36" s="252">
        <f>SUMIF(FINANCEIRO!$I$5:$I$442,C36,FINANCEIRO!$L$5:$L$442)</f>
        <v>0</v>
      </c>
    </row>
    <row r="37" spans="1:4">
      <c r="A37" s="267" t="s">
        <v>264</v>
      </c>
      <c r="B37" s="269" t="s">
        <v>302</v>
      </c>
      <c r="C37" s="253" t="s">
        <v>264</v>
      </c>
      <c r="D37" s="252">
        <f>SUMIF(FINANCEIRO!$I$5:$I$442,C37,FINANCEIRO!$L$5:$L$442)</f>
        <v>31500</v>
      </c>
    </row>
    <row r="38" spans="1:4">
      <c r="A38" s="267" t="s">
        <v>266</v>
      </c>
      <c r="B38" s="269" t="s">
        <v>263</v>
      </c>
      <c r="C38" s="253" t="s">
        <v>266</v>
      </c>
      <c r="D38" s="252">
        <f>SUMIF(FINANCEIRO!$I$5:$I$442,C38,FINANCEIRO!$L$5:$L$442)</f>
        <v>0</v>
      </c>
    </row>
    <row r="39" spans="1:4">
      <c r="A39" s="267" t="s">
        <v>38</v>
      </c>
      <c r="B39" s="269" t="s">
        <v>46</v>
      </c>
      <c r="C39" s="253" t="s">
        <v>38</v>
      </c>
      <c r="D39" s="252">
        <f>SUMIF(FINANCEIRO!$I$5:$I$442,C39,FINANCEIRO!$L$5:$L$442)</f>
        <v>0</v>
      </c>
    </row>
    <row r="40" spans="1:4">
      <c r="A40" s="267" t="s">
        <v>268</v>
      </c>
      <c r="B40" s="269" t="s">
        <v>265</v>
      </c>
      <c r="C40" s="253" t="s">
        <v>268</v>
      </c>
      <c r="D40" s="252">
        <f>SUMIF(FINANCEIRO!$I$5:$I$442,C40,FINANCEIRO!$L$5:$L$442)</f>
        <v>0</v>
      </c>
    </row>
    <row r="41" spans="1:4">
      <c r="A41" s="267" t="s">
        <v>40</v>
      </c>
      <c r="B41" s="269" t="s">
        <v>267</v>
      </c>
      <c r="C41" s="253" t="s">
        <v>40</v>
      </c>
      <c r="D41" s="252">
        <f>SUMIF(FINANCEIRO!$I$5:$I$442,C41,FINANCEIRO!$L$5:$L$442)</f>
        <v>0</v>
      </c>
    </row>
    <row r="42" spans="1:4">
      <c r="A42" s="267" t="s">
        <v>41</v>
      </c>
      <c r="B42" s="269" t="s">
        <v>303</v>
      </c>
      <c r="C42" s="253" t="s">
        <v>41</v>
      </c>
      <c r="D42" s="252">
        <f>SUMIF(FINANCEIRO!$I$5:$I$442,C42,FINANCEIRO!$L$5:$L$442)</f>
        <v>22800</v>
      </c>
    </row>
    <row r="43" spans="1:4">
      <c r="A43" s="267" t="s">
        <v>42</v>
      </c>
      <c r="B43" s="269" t="s">
        <v>304</v>
      </c>
      <c r="C43" s="253" t="s">
        <v>42</v>
      </c>
      <c r="D43" s="252">
        <f>SUMIF(FINANCEIRO!$I$5:$I$442,C43,FINANCEIRO!$L$5:$L$442)</f>
        <v>0</v>
      </c>
    </row>
    <row r="44" spans="1:4">
      <c r="A44" s="267" t="s">
        <v>45</v>
      </c>
      <c r="B44" s="269" t="s">
        <v>53</v>
      </c>
      <c r="C44" s="253" t="s">
        <v>45</v>
      </c>
      <c r="D44" s="252">
        <f>SUMIF(FINANCEIRO!$I$5:$I$442,C44,FINANCEIRO!$L$5:$L$442)</f>
        <v>0</v>
      </c>
    </row>
    <row r="45" spans="1:4">
      <c r="A45" s="267" t="s">
        <v>305</v>
      </c>
      <c r="B45" s="269" t="s">
        <v>39</v>
      </c>
      <c r="C45" s="253" t="s">
        <v>305</v>
      </c>
      <c r="D45" s="252">
        <f>SUMIF(FINANCEIRO!$I$5:$I$442,C45,FINANCEIRO!$L$5:$L$442)</f>
        <v>839.4</v>
      </c>
    </row>
    <row r="46" spans="1:4">
      <c r="A46" s="267" t="s">
        <v>306</v>
      </c>
      <c r="B46" s="269" t="s">
        <v>270</v>
      </c>
      <c r="C46" s="253" t="s">
        <v>306</v>
      </c>
      <c r="D46" s="252">
        <f>SUMIF(FINANCEIRO!$I$5:$I$442,C46,FINANCEIRO!$L$5:$L$442)</f>
        <v>0</v>
      </c>
    </row>
    <row r="47" spans="1:4">
      <c r="A47" s="267" t="s">
        <v>307</v>
      </c>
      <c r="B47" s="269" t="s">
        <v>308</v>
      </c>
      <c r="C47" s="253" t="s">
        <v>307</v>
      </c>
      <c r="D47" s="252">
        <f>SUMIF(FINANCEIRO!$I$5:$I$442,C47,FINANCEIRO!$L$5:$L$442)</f>
        <v>561418.66</v>
      </c>
    </row>
    <row r="48" spans="1:4">
      <c r="A48" s="267" t="s">
        <v>309</v>
      </c>
      <c r="B48" s="269" t="s">
        <v>310</v>
      </c>
      <c r="C48" s="253" t="s">
        <v>309</v>
      </c>
      <c r="D48" s="252">
        <f>SUMIF(FINANCEIRO!$I$5:$I$442,C48,FINANCEIRO!$L$5:$L$442)</f>
        <v>7744.71</v>
      </c>
    </row>
    <row r="49" spans="1:4">
      <c r="A49" s="267" t="s">
        <v>311</v>
      </c>
      <c r="B49" s="269" t="s">
        <v>312</v>
      </c>
      <c r="C49" s="253" t="s">
        <v>311</v>
      </c>
      <c r="D49" s="252">
        <f>SUMIF(FINANCEIRO!$I$5:$I$442,C49,FINANCEIRO!$L$5:$L$442)</f>
        <v>0</v>
      </c>
    </row>
    <row r="50" spans="1:4">
      <c r="A50" s="267" t="s">
        <v>313</v>
      </c>
      <c r="B50" s="269" t="s">
        <v>314</v>
      </c>
      <c r="C50" s="267" t="s">
        <v>313</v>
      </c>
      <c r="D50" s="252">
        <f>SUMIF(FINANCEIRO!$I$5:$I$442,C50,FINANCEIRO!$L$5:$L$442)</f>
        <v>0</v>
      </c>
    </row>
    <row r="51" spans="1:4">
      <c r="A51" s="267" t="s">
        <v>315</v>
      </c>
      <c r="B51" s="269" t="s">
        <v>269</v>
      </c>
      <c r="C51" s="267" t="s">
        <v>315</v>
      </c>
      <c r="D51" s="252">
        <f>SUMIF(FINANCEIRO!$I$5:$I$442,C51,FINANCEIRO!$L$5:$L$442)</f>
        <v>0</v>
      </c>
    </row>
    <row r="52" spans="1:4">
      <c r="A52" s="267" t="s">
        <v>316</v>
      </c>
      <c r="B52" s="268" t="s">
        <v>317</v>
      </c>
      <c r="C52" s="267" t="s">
        <v>316</v>
      </c>
      <c r="D52" s="252">
        <f>SUMIF(FINANCEIRO!$I$5:$I$442,C52,FINANCEIRO!$L$5:$L$442)</f>
        <v>0</v>
      </c>
    </row>
    <row r="53" spans="1:4">
      <c r="A53" s="267" t="s">
        <v>318</v>
      </c>
      <c r="B53" s="269" t="s">
        <v>319</v>
      </c>
      <c r="C53" s="267" t="s">
        <v>318</v>
      </c>
      <c r="D53" s="252">
        <f>SUMIF(FINANCEIRO!$I$5:$I$442,C53,FINANCEIRO!$L$5:$L$442)</f>
        <v>1772.65</v>
      </c>
    </row>
    <row r="54" spans="1:4">
      <c r="A54" s="267" t="s">
        <v>320</v>
      </c>
      <c r="B54" s="269" t="s">
        <v>321</v>
      </c>
      <c r="C54" s="267" t="s">
        <v>320</v>
      </c>
      <c r="D54" s="252">
        <f>SUMIF(FINANCEIRO!$I$5:$I$442,C54,FINANCEIRO!$L$5:$L$442)</f>
        <v>37586.660000000003</v>
      </c>
    </row>
    <row r="55" spans="1:4">
      <c r="A55" s="267" t="s">
        <v>322</v>
      </c>
      <c r="B55" s="269" t="s">
        <v>323</v>
      </c>
      <c r="C55" s="267" t="s">
        <v>322</v>
      </c>
      <c r="D55" s="252">
        <f>SUMIF(FINANCEIRO!$I$5:$I$442,C55,FINANCEIRO!$L$5:$L$442)</f>
        <v>0</v>
      </c>
    </row>
    <row r="56" spans="1:4">
      <c r="A56" s="267" t="s">
        <v>324</v>
      </c>
      <c r="B56" s="269" t="s">
        <v>325</v>
      </c>
      <c r="C56" s="267" t="s">
        <v>324</v>
      </c>
      <c r="D56" s="252">
        <f>SUMIF(FINANCEIRO!$I$5:$I$442,C56,FINANCEIRO!$L$5:$L$442)</f>
        <v>11764.73</v>
      </c>
    </row>
    <row r="57" spans="1:4">
      <c r="A57" s="267" t="s">
        <v>326</v>
      </c>
      <c r="B57" s="269" t="s">
        <v>225</v>
      </c>
      <c r="C57" s="267" t="s">
        <v>326</v>
      </c>
      <c r="D57" s="252">
        <f>SUMIF(FINANCEIRO!$I$5:$I$442,C57,FINANCEIRO!$L$5:$L$442)</f>
        <v>0</v>
      </c>
    </row>
    <row r="58" spans="1:4">
      <c r="A58" s="267" t="s">
        <v>327</v>
      </c>
      <c r="B58" s="269" t="s">
        <v>252</v>
      </c>
      <c r="C58" s="267" t="s">
        <v>327</v>
      </c>
      <c r="D58" s="252">
        <f>SUMIF(FINANCEIRO!$I$5:$I$442,C58,FINANCEIRO!$L$5:$L$442)</f>
        <v>123942.66</v>
      </c>
    </row>
    <row r="59" spans="1:4">
      <c r="A59" s="254"/>
      <c r="B59" s="255" t="s">
        <v>271</v>
      </c>
      <c r="C59" s="255" t="s">
        <v>63</v>
      </c>
      <c r="D59" s="256">
        <f>SUMIF(FINANCEIRO!$I$5:$I$442,C59,FINANCEIRO!$L$5:$L$442)</f>
        <v>971632.52000000014</v>
      </c>
    </row>
    <row r="60" spans="1:4">
      <c r="A60" s="249">
        <v>4</v>
      </c>
      <c r="B60" s="250" t="s">
        <v>272</v>
      </c>
      <c r="C60" s="250"/>
      <c r="D60" s="252"/>
    </row>
    <row r="61" spans="1:4">
      <c r="A61" s="270" t="s">
        <v>47</v>
      </c>
      <c r="B61" s="271" t="s">
        <v>273</v>
      </c>
      <c r="C61" s="270" t="s">
        <v>47</v>
      </c>
      <c r="D61" s="252">
        <f>SUMIF(FINANCEIRO!$I$5:$I$442,C61,FINANCEIRO!$L$5:$L$442)</f>
        <v>12000</v>
      </c>
    </row>
    <row r="62" spans="1:4">
      <c r="A62" s="270" t="s">
        <v>48</v>
      </c>
      <c r="B62" s="271" t="s">
        <v>274</v>
      </c>
      <c r="C62" s="270" t="s">
        <v>48</v>
      </c>
      <c r="D62" s="252">
        <f>SUMIF(FINANCEIRO!$I$5:$I$442,C62,FINANCEIRO!$L$5:$L$442)</f>
        <v>0</v>
      </c>
    </row>
    <row r="63" spans="1:4">
      <c r="A63" s="270" t="s">
        <v>49</v>
      </c>
      <c r="B63" s="271" t="s">
        <v>275</v>
      </c>
      <c r="C63" s="270" t="s">
        <v>49</v>
      </c>
      <c r="D63" s="252">
        <f>SUMIF(FINANCEIRO!$I$5:$I$442,C63,FINANCEIRO!$L$5:$L$442)</f>
        <v>0</v>
      </c>
    </row>
    <row r="64" spans="1:4">
      <c r="A64" s="270" t="s">
        <v>50</v>
      </c>
      <c r="B64" s="271" t="s">
        <v>276</v>
      </c>
      <c r="C64" s="270" t="s">
        <v>50</v>
      </c>
      <c r="D64" s="252">
        <f>SUMIF(FINANCEIRO!$I$5:$I$442,C64,FINANCEIRO!$L$5:$L$442)</f>
        <v>0</v>
      </c>
    </row>
    <row r="65" spans="1:4">
      <c r="A65" s="270" t="s">
        <v>51</v>
      </c>
      <c r="B65" s="271" t="s">
        <v>277</v>
      </c>
      <c r="C65" s="270" t="s">
        <v>51</v>
      </c>
      <c r="D65" s="252">
        <f>SUMIF(FINANCEIRO!$I$5:$I$442,C65,FINANCEIRO!$L$5:$L$442)</f>
        <v>0</v>
      </c>
    </row>
    <row r="66" spans="1:4">
      <c r="A66" s="270" t="s">
        <v>52</v>
      </c>
      <c r="B66" s="271" t="s">
        <v>278</v>
      </c>
      <c r="C66" s="270" t="s">
        <v>52</v>
      </c>
      <c r="D66" s="252">
        <f>SUMIF(FINANCEIRO!$I$5:$I$442,C66,FINANCEIRO!$L$5:$L$442)</f>
        <v>0</v>
      </c>
    </row>
    <row r="67" spans="1:4">
      <c r="A67" s="270" t="s">
        <v>279</v>
      </c>
      <c r="B67" s="271" t="s">
        <v>328</v>
      </c>
      <c r="C67" s="270" t="s">
        <v>279</v>
      </c>
      <c r="D67" s="252">
        <f>SUMIF(FINANCEIRO!$I$5:$I$442,C67,FINANCEIRO!$L$5:$L$442)</f>
        <v>1414.5400000000016</v>
      </c>
    </row>
    <row r="68" spans="1:4">
      <c r="A68" s="270" t="s">
        <v>329</v>
      </c>
      <c r="B68" s="271" t="s">
        <v>330</v>
      </c>
      <c r="C68" s="270" t="s">
        <v>329</v>
      </c>
      <c r="D68" s="252">
        <f>SUMIF(FINANCEIRO!$I$5:$I$442,C68,FINANCEIRO!$L$5:$L$442)</f>
        <v>11534.02</v>
      </c>
    </row>
    <row r="69" spans="1:4">
      <c r="A69" s="270" t="s">
        <v>331</v>
      </c>
      <c r="B69" s="271" t="s">
        <v>252</v>
      </c>
      <c r="C69" s="270" t="s">
        <v>331</v>
      </c>
      <c r="D69" s="252">
        <f>SUMIF(FINANCEIRO!$I$5:$I$442,C69,FINANCEIRO!$L$5:$L$442)</f>
        <v>0</v>
      </c>
    </row>
    <row r="70" spans="1:4">
      <c r="A70" s="254"/>
      <c r="B70" s="255" t="s">
        <v>280</v>
      </c>
      <c r="C70" s="255" t="s">
        <v>64</v>
      </c>
      <c r="D70" s="256">
        <f>SUMIF(FINANCEIRO!$I$5:$I$442,C70,FINANCEIRO!$L$5:$L$442)</f>
        <v>24948.560000000027</v>
      </c>
    </row>
    <row r="71" spans="1:4">
      <c r="A71" s="254" t="s">
        <v>8</v>
      </c>
      <c r="B71" s="255" t="s">
        <v>281</v>
      </c>
      <c r="C71" s="255"/>
      <c r="D71" s="256">
        <f>D70+D59+D25+D16</f>
        <v>1599781.55</v>
      </c>
    </row>
    <row r="72" spans="1:4">
      <c r="A72" s="254" t="s">
        <v>43</v>
      </c>
      <c r="B72" s="255" t="s">
        <v>44</v>
      </c>
      <c r="C72" s="255"/>
      <c r="D72" s="256">
        <f>SUMIF(FINANCEIRO!$I$5:$I$442,C72,FINANCEIRO!$L$5:$L$442)</f>
        <v>0</v>
      </c>
    </row>
    <row r="73" spans="1:4">
      <c r="A73" s="464" t="s">
        <v>282</v>
      </c>
      <c r="B73" s="465"/>
      <c r="C73" s="465"/>
      <c r="D73" s="466"/>
    </row>
    <row r="74" spans="1:4">
      <c r="A74" s="452" t="s">
        <v>283</v>
      </c>
      <c r="B74" s="453"/>
      <c r="C74" s="453"/>
      <c r="D74" s="454"/>
    </row>
    <row r="75" spans="1:4">
      <c r="A75" s="452" t="s">
        <v>284</v>
      </c>
      <c r="B75" s="453"/>
      <c r="C75" s="453"/>
      <c r="D75" s="454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8" customWidth="1"/>
  </cols>
  <sheetData>
    <row r="1" spans="1:9" ht="15.6">
      <c r="A1" s="477" t="str">
        <f>INICIO!C5</f>
        <v>UNIDADE: HOSPITAL SÃO LUCAS</v>
      </c>
      <c r="B1" s="477"/>
      <c r="C1" s="477"/>
      <c r="D1" s="477"/>
      <c r="E1" s="477"/>
      <c r="F1" s="477"/>
      <c r="G1" s="189"/>
      <c r="H1" s="190" t="str">
        <f>INICIO!C6</f>
        <v>MÊS: 10/2021</v>
      </c>
      <c r="I1" s="202"/>
    </row>
    <row r="2" spans="1:9" ht="15.6">
      <c r="A2" s="478" t="str">
        <f>INICIO!C4</f>
        <v>OS: INSTITUTO DIVA ALVES DO BRASIL - IDAB</v>
      </c>
      <c r="B2" s="478"/>
      <c r="C2" s="478"/>
      <c r="D2" s="478"/>
      <c r="E2" s="478"/>
      <c r="F2" s="478"/>
      <c r="G2" s="191"/>
      <c r="H2" s="191"/>
      <c r="I2" s="203"/>
    </row>
    <row r="3" spans="1:9" ht="15.6">
      <c r="A3" s="479" t="s">
        <v>122</v>
      </c>
      <c r="B3" s="479"/>
      <c r="C3" s="479"/>
      <c r="D3" s="479"/>
      <c r="E3" s="479"/>
      <c r="F3" s="479"/>
      <c r="G3" s="479"/>
      <c r="H3" s="479"/>
      <c r="I3" s="203"/>
    </row>
    <row r="4" spans="1:9" ht="15.6">
      <c r="A4" s="480"/>
      <c r="B4" s="480"/>
      <c r="C4" s="480"/>
      <c r="D4" s="480"/>
      <c r="E4" s="480"/>
      <c r="F4" s="480"/>
      <c r="G4" s="480"/>
      <c r="H4" s="480"/>
      <c r="I4" s="204"/>
    </row>
    <row r="5" spans="1:9" ht="24">
      <c r="A5" s="481" t="s">
        <v>123</v>
      </c>
      <c r="B5" s="481" t="s">
        <v>124</v>
      </c>
      <c r="C5" s="481" t="s">
        <v>125</v>
      </c>
      <c r="D5" s="481" t="s">
        <v>126</v>
      </c>
      <c r="E5" s="481" t="s">
        <v>127</v>
      </c>
      <c r="F5" s="481"/>
      <c r="G5" s="481" t="s">
        <v>128</v>
      </c>
      <c r="H5" s="481"/>
      <c r="I5" s="192" t="s">
        <v>224</v>
      </c>
    </row>
    <row r="6" spans="1:9" ht="15.6">
      <c r="A6" s="481"/>
      <c r="B6" s="481"/>
      <c r="C6" s="481"/>
      <c r="D6" s="481"/>
      <c r="E6" s="60" t="s">
        <v>129</v>
      </c>
      <c r="F6" s="60" t="s">
        <v>130</v>
      </c>
      <c r="G6" s="60" t="s">
        <v>131</v>
      </c>
      <c r="H6" s="60" t="s">
        <v>132</v>
      </c>
      <c r="I6" s="193"/>
    </row>
    <row r="7" spans="1:9">
      <c r="A7" s="209" t="str">
        <f>'[2]CAXIAS I'!$C9</f>
        <v>SERV. DE MANUTENÇÃO DE AR CONDICIONADOS</v>
      </c>
      <c r="B7" s="197" t="str">
        <f>'[2]CAXIAS I'!$D9</f>
        <v>EVERALDO FONSECA DA SILVA - ME</v>
      </c>
      <c r="C7" s="196" t="str">
        <f>'[2]CAXIAS I'!$E9</f>
        <v>31.027.407/0001-36</v>
      </c>
      <c r="D7" s="198" t="str">
        <f>'[2]CAXIAS I'!$F9</f>
        <v>VALOR FIXO</v>
      </c>
      <c r="E7" s="199">
        <f>'[2]CAXIAS I'!$G9</f>
        <v>43917</v>
      </c>
      <c r="F7" s="199" t="str">
        <f>'[2]CAXIAS I'!$H9</f>
        <v>INDETERMINADO</v>
      </c>
      <c r="G7" s="200">
        <f>'[2]CAXIAS I'!$I9</f>
        <v>2200</v>
      </c>
      <c r="H7" s="201">
        <f>'[2]CAXIAS I'!$J9</f>
        <v>2200</v>
      </c>
      <c r="I7" s="205">
        <f>'[2]CAXIAS I'!$K9</f>
        <v>72308</v>
      </c>
    </row>
    <row r="8" spans="1:9">
      <c r="A8" s="209" t="str">
        <f>'[2]CAXIAS I'!$C10</f>
        <v>SERV. DE MANUTENÇÃO DE AR CONDICIONADOS</v>
      </c>
      <c r="B8" s="197" t="str">
        <f>'[2]CAXIAS I'!$D10</f>
        <v>EVERALDO FONSECA DA SILVA - ME</v>
      </c>
      <c r="C8" s="196" t="str">
        <f>'[2]CAXIAS I'!$E10</f>
        <v>31.027.407/0001-36</v>
      </c>
      <c r="D8" s="198" t="str">
        <f>'[2]CAXIAS I'!$F10</f>
        <v>VALOR FIXO</v>
      </c>
      <c r="E8" s="199">
        <f>'[2]CAXIAS I'!$G10</f>
        <v>43917</v>
      </c>
      <c r="F8" s="199" t="str">
        <f>'[2]CAXIAS I'!$H10</f>
        <v>INDETERMINADO</v>
      </c>
      <c r="G8" s="200">
        <f>'[2]CAXIAS I'!$I10</f>
        <v>2200</v>
      </c>
      <c r="H8" s="201">
        <f>'[2]CAXIAS I'!$J10</f>
        <v>2200</v>
      </c>
      <c r="I8" s="205">
        <f>'[2]CAXIAS I'!$K10</f>
        <v>70201</v>
      </c>
    </row>
    <row r="9" spans="1:9">
      <c r="A9" s="209" t="str">
        <f>'[2]CAXIAS I'!$C11</f>
        <v>LOCAÇÃO DE EQUIPAMENTOS E MANUTENÇAO</v>
      </c>
      <c r="B9" s="197" t="str">
        <f>'[2]CAXIAS I'!$D11</f>
        <v>SEPARAR PRODUTOS E SERVIÇOS LTDA</v>
      </c>
      <c r="C9" s="196" t="str">
        <f>'[2]CAXIAS I'!$E11</f>
        <v>03.184.220/0001-00</v>
      </c>
      <c r="D9" s="198" t="str">
        <f>'[2]CAXIAS I'!$F11</f>
        <v>QUANTIDADE LOCADA + QUANTIDADE CONSUMIDA;</v>
      </c>
      <c r="E9" s="199">
        <f>'[2]CAXIAS I'!$G11</f>
        <v>43917</v>
      </c>
      <c r="F9" s="199">
        <f>'[2]CAXIAS I'!$H11</f>
        <v>44282</v>
      </c>
      <c r="G9" s="200">
        <f>'[2]CAXIAS I'!$I11</f>
        <v>9000</v>
      </c>
      <c r="H9" s="201">
        <f>'[2]CAXIAS I'!$J11</f>
        <v>9000</v>
      </c>
      <c r="I9" s="205">
        <f>'[2]CAXIAS I'!$K11</f>
        <v>70209</v>
      </c>
    </row>
    <row r="10" spans="1:9">
      <c r="A10" s="209" t="str">
        <f>'[2]CAXIAS I'!$C12</f>
        <v>LOCAÇÃO DE EQUIPAMENTOS E MANUTENÇAO</v>
      </c>
      <c r="B10" s="197" t="str">
        <f>'[2]CAXIAS I'!$D12</f>
        <v>SEPARAR PRODUTOS E SERVIÇOS LTDA</v>
      </c>
      <c r="C10" s="196" t="str">
        <f>'[2]CAXIAS I'!$E12</f>
        <v>03.184.220/0001-00</v>
      </c>
      <c r="D10" s="198" t="str">
        <f>'[2]CAXIAS I'!$F12</f>
        <v>QUANTIDADE LOCADA + QUANTIDADE CONSUMIDA;</v>
      </c>
      <c r="E10" s="199">
        <f>'[2]CAXIAS I'!$G12</f>
        <v>43917</v>
      </c>
      <c r="F10" s="199">
        <f>'[2]CAXIAS I'!$H12</f>
        <v>44282</v>
      </c>
      <c r="G10" s="200">
        <f>'[2]CAXIAS I'!$I12</f>
        <v>9000</v>
      </c>
      <c r="H10" s="201">
        <f>'[2]CAXIAS I'!$J12</f>
        <v>9000</v>
      </c>
      <c r="I10" s="205">
        <f>'[2]CAXIAS I'!$K12</f>
        <v>70904</v>
      </c>
    </row>
    <row r="11" spans="1:9">
      <c r="A11" s="209" t="str">
        <f>'[2]CAXIAS I'!$C13</f>
        <v>SERVIÇOS DE REMOÇÃO POR AMBULÂNCIA - UTI MÓVEL</v>
      </c>
      <c r="B11" s="197" t="str">
        <f>'[2]CAXIAS I'!$D13</f>
        <v>VIP SERVICE TRANSPORTES E LOCAÇÕES LTDA</v>
      </c>
      <c r="C11" s="196" t="str">
        <f>'[2]CAXIAS I'!$E13</f>
        <v>16.637.920/0001-55</v>
      </c>
      <c r="D11" s="198" t="str">
        <f>'[2]CAXIAS I'!$F13</f>
        <v>VALOR FIXO</v>
      </c>
      <c r="E11" s="199">
        <f>'[2]CAXIAS I'!$G13</f>
        <v>43917</v>
      </c>
      <c r="F11" s="199" t="str">
        <f>'[2]CAXIAS I'!$H13</f>
        <v>INDETERMINADO</v>
      </c>
      <c r="G11" s="200">
        <f>'[2]CAXIAS I'!$I13</f>
        <v>33500</v>
      </c>
      <c r="H11" s="201">
        <f>'[2]CAXIAS I'!$J13</f>
        <v>32394.5</v>
      </c>
      <c r="I11" s="205">
        <f>'[2]CAXIAS I'!$K13</f>
        <v>70913</v>
      </c>
    </row>
    <row r="12" spans="1:9">
      <c r="A12" s="209" t="str">
        <f>'[2]CAXIAS I'!$C14</f>
        <v>SERVIÇOS DE REMOÇÃO POR AMBULÂNCIA - UTI MÓVEL</v>
      </c>
      <c r="B12" s="197" t="str">
        <f>'[2]CAXIAS I'!$D14</f>
        <v>VIP SERVICE TRANSPORTES E LOCAÇÕES LTDA</v>
      </c>
      <c r="C12" s="196" t="str">
        <f>'[2]CAXIAS I'!$E14</f>
        <v>16.637.920/0001-55</v>
      </c>
      <c r="D12" s="198" t="str">
        <f>'[2]CAXIAS I'!$F14</f>
        <v>VALOR FIXO</v>
      </c>
      <c r="E12" s="199">
        <f>'[2]CAXIAS I'!$G14</f>
        <v>43917</v>
      </c>
      <c r="F12" s="199" t="str">
        <f>'[2]CAXIAS I'!$H14</f>
        <v>INDETERMINADO</v>
      </c>
      <c r="G12" s="200">
        <f>'[2]CAXIAS I'!$I14</f>
        <v>33500</v>
      </c>
      <c r="H12" s="201">
        <f>'[2]CAXIAS I'!$J14</f>
        <v>32394.5</v>
      </c>
      <c r="I12" s="205">
        <f>'[2]CAXIAS I'!$K14</f>
        <v>71616</v>
      </c>
    </row>
    <row r="13" spans="1:9">
      <c r="A13" s="209" t="str">
        <f>'[2]CAXIAS I'!$C15</f>
        <v>SERVIÇOS DE REMOÇÃO POR AMBULÂNCIA - UTI MÓVEL</v>
      </c>
      <c r="B13" s="197" t="str">
        <f>'[2]CAXIAS I'!$D15</f>
        <v>VIP SERVICE TRANSPORTES E LOCAÇÕES LTDA</v>
      </c>
      <c r="C13" s="196" t="str">
        <f>'[2]CAXIAS I'!$E15</f>
        <v>16.637.920/0001-55</v>
      </c>
      <c r="D13" s="198" t="str">
        <f>'[2]CAXIAS I'!$F15</f>
        <v>VALOR FIXO</v>
      </c>
      <c r="E13" s="199">
        <f>'[2]CAXIAS I'!$G15</f>
        <v>43917</v>
      </c>
      <c r="F13" s="199" t="str">
        <f>'[2]CAXIAS I'!$H15</f>
        <v>INDETERMINADO</v>
      </c>
      <c r="G13" s="200">
        <f>'[2]CAXIAS I'!$I15</f>
        <v>33500</v>
      </c>
      <c r="H13" s="201">
        <f>'[2]CAXIAS I'!$J15</f>
        <v>32394.5</v>
      </c>
      <c r="I13" s="205">
        <f>'[2]CAXIAS I'!$K15</f>
        <v>70204</v>
      </c>
    </row>
    <row r="14" spans="1:9">
      <c r="A14" s="209" t="str">
        <f>'[2]CAXIAS I'!$C16</f>
        <v>DOSIMETRO</v>
      </c>
      <c r="B14" s="197" t="str">
        <f>'[2]CAXIAS I'!$D16</f>
        <v xml:space="preserve">PRO RAD         </v>
      </c>
      <c r="C14" s="196" t="str">
        <f>'[2]CAXIAS I'!$E16</f>
        <v>87.389.086/0001-74</v>
      </c>
      <c r="D14" s="198" t="str">
        <f>'[2]CAXIAS I'!$F16</f>
        <v>QUANTIDADE DE DOSIMETRO UTILIZADO</v>
      </c>
      <c r="E14" s="199">
        <f>'[2]CAXIAS I'!$G16</f>
        <v>43917</v>
      </c>
      <c r="F14" s="199" t="str">
        <f>'[2]CAXIAS I'!$H16</f>
        <v>INDETERMINADO</v>
      </c>
      <c r="G14" s="200">
        <f>'[2]CAXIAS I'!$I16</f>
        <v>122</v>
      </c>
      <c r="H14" s="201">
        <f>'[2]CAXIAS I'!$J16</f>
        <v>122</v>
      </c>
      <c r="I14" s="205">
        <f>'[2]CAXIAS I'!$K16</f>
        <v>550010000009911</v>
      </c>
    </row>
    <row r="15" spans="1:9">
      <c r="A15" s="209" t="str">
        <f>'[2]CAXIAS I'!$C17</f>
        <v>SERVIÇOS PROFISSIONAIS  DE AUDITORIA  INDEPENDENTE DAS DEMONSTRAÇÕES FINANCEIRAS DO EXERCÍCIO DE 2019</v>
      </c>
      <c r="B15" s="197" t="str">
        <f>'[2]CAXIAS I'!$D17</f>
        <v>IGF-  AUDITORIA E CONSULTORES INDEPENDENTES</v>
      </c>
      <c r="C15" s="196" t="str">
        <f>'[2]CAXIAS I'!$E17</f>
        <v>04.899.444/0001-61</v>
      </c>
      <c r="D15" s="198" t="str">
        <f>'[2]CAXIAS I'!$F17</f>
        <v>VALOR FIXO</v>
      </c>
      <c r="E15" s="199">
        <f>'[2]CAXIAS I'!$G17</f>
        <v>43917</v>
      </c>
      <c r="F15" s="199" t="str">
        <f>'[2]CAXIAS I'!$H17</f>
        <v>INDETERMINADO</v>
      </c>
      <c r="G15" s="200">
        <f>'[2]CAXIAS I'!$I17</f>
        <v>2400</v>
      </c>
      <c r="H15" s="201">
        <f>'[2]CAXIAS I'!$J17</f>
        <v>2400</v>
      </c>
      <c r="I15" s="205">
        <f>'[2]CAXIAS I'!$K17</f>
        <v>70902</v>
      </c>
    </row>
    <row r="16" spans="1:9">
      <c r="A16" s="209" t="str">
        <f>'[2]CAXIAS I'!$C18</f>
        <v>SERVIÇOS DE COLETA, ARMAZENAMENTO TEMPORÁRIO, TRANSPORTE, TRATAMENTO E DESTINAÇÃO FINAL DOS RESÍDUOS</v>
      </c>
      <c r="B16" s="197" t="str">
        <f>'[2]CAXIAS I'!$D18</f>
        <v>SERVIOESTE RIO DE JANEIRO LTDA</v>
      </c>
      <c r="C16" s="196" t="str">
        <f>'[2]CAXIAS I'!$E18</f>
        <v>14.470.588/0001-51</v>
      </c>
      <c r="D16" s="198" t="str">
        <f>'[2]CAXIAS I'!$F18</f>
        <v>TIPO DE COLETA DE RESÍDUO</v>
      </c>
      <c r="E16" s="199">
        <f>'[2]CAXIAS I'!$G18</f>
        <v>43917</v>
      </c>
      <c r="F16" s="199" t="str">
        <f>'[2]CAXIAS I'!$H18</f>
        <v>INDETERMINADO</v>
      </c>
      <c r="G16" s="200">
        <f>'[2]CAXIAS I'!$I18</f>
        <v>0</v>
      </c>
      <c r="H16" s="201">
        <f>'[2]CAXIAS I'!$J18</f>
        <v>2512.08</v>
      </c>
      <c r="I16" s="205">
        <f>'[2]CAXIAS I'!$K18</f>
        <v>550321000079419</v>
      </c>
    </row>
    <row r="17" spans="1:9">
      <c r="A17" s="209" t="str">
        <f>'[2]CAXIAS I'!$C19</f>
        <v>SERVIÇOS DE COLETA, ARMAZENAMENTO TEMPORÁRIO, TRANSPORTE, TRATAMENTO E DESTINAÇÃO FINAL DOS RESÍDUOS</v>
      </c>
      <c r="B17" s="197" t="str">
        <f>'[2]CAXIAS I'!$D19</f>
        <v>SERVIOESTE RIO DE JANEIRO LTDA</v>
      </c>
      <c r="C17" s="196" t="str">
        <f>'[2]CAXIAS I'!$E19</f>
        <v>14.470.588/0001-51</v>
      </c>
      <c r="D17" s="198" t="str">
        <f>'[2]CAXIAS I'!$F19</f>
        <v>TIPO DE COLETA DE RESÍDUO</v>
      </c>
      <c r="E17" s="199">
        <f>'[2]CAXIAS I'!$G19</f>
        <v>43917</v>
      </c>
      <c r="F17" s="199" t="str">
        <f>'[2]CAXIAS I'!$H19</f>
        <v>INDETERMINADO</v>
      </c>
      <c r="G17" s="200">
        <f>'[2]CAXIAS I'!$I19</f>
        <v>0</v>
      </c>
      <c r="H17" s="201">
        <f>'[2]CAXIAS I'!$J19</f>
        <v>2581.15</v>
      </c>
      <c r="I17" s="205">
        <f>'[2]CAXIAS I'!$K19</f>
        <v>550321000079419</v>
      </c>
    </row>
    <row r="18" spans="1:9">
      <c r="A18" s="209" t="str">
        <f>'[2]CAXIAS I'!$C20</f>
        <v>SERVIÇOS DE COLETA, ARMAZENAMENTO TEMPORÁRIO, TRANSPORTE, TRATAMENTO E DESTINAÇÃO FINAL DOS RESÍDUOS</v>
      </c>
      <c r="B18" s="197" t="str">
        <f>'[2]CAXIAS I'!$D20</f>
        <v>SERVIOESTE RIO DE JANEIRO LTDA</v>
      </c>
      <c r="C18" s="196" t="str">
        <f>'[2]CAXIAS I'!$E20</f>
        <v>14.470.588/0001-51</v>
      </c>
      <c r="D18" s="198" t="str">
        <f>'[2]CAXIAS I'!$F20</f>
        <v>TIPO DE COLETA DE RESÍDUO</v>
      </c>
      <c r="E18" s="199">
        <f>'[2]CAXIAS I'!$G20</f>
        <v>43917</v>
      </c>
      <c r="F18" s="199" t="str">
        <f>'[2]CAXIAS I'!$H20</f>
        <v>INDETERMINADO</v>
      </c>
      <c r="G18" s="200">
        <f>'[2]CAXIAS I'!$I20</f>
        <v>0</v>
      </c>
      <c r="H18" s="201">
        <f>'[2]CAXIAS I'!$J20</f>
        <v>2610.31</v>
      </c>
      <c r="I18" s="205">
        <f>'[2]CAXIAS I'!$K20</f>
        <v>550321000079419</v>
      </c>
    </row>
    <row r="19" spans="1:9">
      <c r="A19" s="209" t="str">
        <f>'[2]CAXIAS I'!$C21</f>
        <v>SERVIÇOS DE ESTERELIZAÇÃO, REESTERILIZAÇÃO E PROCESSAMENTO DE PRODUTOS PARA SAÚDE</v>
      </c>
      <c r="B19" s="197" t="str">
        <f>'[2]CAXIAS I'!$D21</f>
        <v xml:space="preserve">BIOXXI SERVIÇOS DE ESTERILIZAÇÃO LTDA </v>
      </c>
      <c r="C19" s="196" t="str">
        <f>'[2]CAXIAS I'!$E21</f>
        <v>27.721.364/0001-17</v>
      </c>
      <c r="D19" s="198" t="str">
        <f>'[2]CAXIAS I'!$F21</f>
        <v>VALOR REFERENCIAL SUJEITO A MUDANÇAS CONFORME CONTRATO</v>
      </c>
      <c r="E19" s="199">
        <f>'[2]CAXIAS I'!$G21</f>
        <v>43917</v>
      </c>
      <c r="F19" s="199" t="str">
        <f>'[2]CAXIAS I'!$H21</f>
        <v>INDETERMINADO</v>
      </c>
      <c r="G19" s="200">
        <f>'[2]CAXIAS I'!$I21</f>
        <v>4000</v>
      </c>
      <c r="H19" s="201">
        <f>'[2]CAXIAS I'!$J21</f>
        <v>4000</v>
      </c>
      <c r="I19" s="205">
        <f>'[2]CAXIAS I'!$K21</f>
        <v>72305</v>
      </c>
    </row>
    <row r="20" spans="1:9">
      <c r="A20" s="209" t="str">
        <f>'[2]CAXIAS I'!$C22</f>
        <v>SERVIÇOS DE ASSISTENCIA TÉCNICA E MANUNTENÇÃO DE GERADORES</v>
      </c>
      <c r="B20" s="197" t="str">
        <f>'[2]CAXIAS I'!$D22</f>
        <v xml:space="preserve">EASY POWER COMERCIO DE MAQUINAS E EQUIPAMENTOS LTDA </v>
      </c>
      <c r="C20" s="196" t="str">
        <f>'[2]CAXIAS I'!$E22</f>
        <v>13.913.148/0001-69</v>
      </c>
      <c r="D20" s="198" t="str">
        <f>'[2]CAXIAS I'!$F22</f>
        <v>VALOR FIXO ACRESCIDO DE SERVIÇOS EMERGENCIAIS</v>
      </c>
      <c r="E20" s="199">
        <f>'[2]CAXIAS I'!$G22</f>
        <v>43917</v>
      </c>
      <c r="F20" s="199" t="str">
        <f>'[2]CAXIAS I'!$H22</f>
        <v>INDETERMINADO</v>
      </c>
      <c r="G20" s="200">
        <f>'[2]CAXIAS I'!$I22</f>
        <v>900.81</v>
      </c>
      <c r="H20" s="201">
        <f>'[2]CAXIAS I'!$J22</f>
        <v>900.81</v>
      </c>
      <c r="I20" s="205">
        <f>'[2]CAXIAS I'!$K22</f>
        <v>72303</v>
      </c>
    </row>
    <row r="21" spans="1:9">
      <c r="A21" s="209" t="str">
        <f>'[2]CAXIAS I'!$C23</f>
        <v>SERVIÇOS DE ASSISTENCIA TÉCNICA E MANUNTENÇÃO DE GERADORES</v>
      </c>
      <c r="B21" s="197" t="str">
        <f>'[2]CAXIAS I'!$D23</f>
        <v xml:space="preserve">EASY POWER COMERCIO DE MAQUINAS E EQUIPAMENTOS LTDA </v>
      </c>
      <c r="C21" s="196" t="str">
        <f>'[2]CAXIAS I'!$E23</f>
        <v>13.913.148/0001-69</v>
      </c>
      <c r="D21" s="198" t="str">
        <f>'[2]CAXIAS I'!$F23</f>
        <v>VALOR FIXO ACRESCIDO DE SERVIÇOS EMERGENCIAIS</v>
      </c>
      <c r="E21" s="199">
        <f>'[2]CAXIAS I'!$G23</f>
        <v>43917</v>
      </c>
      <c r="F21" s="199" t="str">
        <f>'[2]CAXIAS I'!$H23</f>
        <v>INDETERMINADO</v>
      </c>
      <c r="G21" s="200">
        <f>'[2]CAXIAS I'!$I23</f>
        <v>900.81</v>
      </c>
      <c r="H21" s="201">
        <f>'[2]CAXIAS I'!$J23</f>
        <v>900.81</v>
      </c>
      <c r="I21" s="205">
        <f>'[2]CAXIAS I'!$K23</f>
        <v>72303</v>
      </c>
    </row>
    <row r="22" spans="1:9">
      <c r="A22" s="209" t="str">
        <f>'[2]CAXIAS I'!$C24</f>
        <v xml:space="preserve">LOCAÇÃO DE EQUIPAMENTOS DE INFORMATICA </v>
      </c>
      <c r="B22" s="197" t="str">
        <f>'[2]CAXIAS I'!$D24</f>
        <v xml:space="preserve">NEO TECNOLOGIA DA INFORMATICA </v>
      </c>
      <c r="C22" s="196" t="str">
        <f>'[2]CAXIAS I'!$E24</f>
        <v>07.366.296/0001-08</v>
      </c>
      <c r="D22" s="198" t="str">
        <f>'[2]CAXIAS I'!$F24</f>
        <v>VALOR FIXO</v>
      </c>
      <c r="E22" s="199" t="str">
        <f>'[2]CAXIAS I'!$G24</f>
        <v>ENTREGA</v>
      </c>
      <c r="F22" s="199" t="str">
        <f>'[2]CAXIAS I'!$H24</f>
        <v>INDETERMINADO</v>
      </c>
      <c r="G22" s="200">
        <f>'[2]CAXIAS I'!$I24</f>
        <v>0</v>
      </c>
      <c r="H22" s="201">
        <f>'[2]CAXIAS I'!$J24</f>
        <v>10120</v>
      </c>
      <c r="I22" s="205">
        <f>'[2]CAXIAS I'!$K24</f>
        <v>70912</v>
      </c>
    </row>
    <row r="23" spans="1:9">
      <c r="A23" s="209" t="str">
        <f>'[2]CAXIAS I'!$C25</f>
        <v xml:space="preserve">SISTEMA DE SOFTWARE </v>
      </c>
      <c r="B23" s="197" t="str">
        <f>'[2]CAXIAS I'!$D25</f>
        <v>BIONEXO DO BRASIL PROCESSAMENTO DE DADOS EIRELI </v>
      </c>
      <c r="C23" s="196" t="str">
        <f>'[2]CAXIAS I'!$E25</f>
        <v>04.069.709/0001-02</v>
      </c>
      <c r="D23" s="198" t="str">
        <f>'[2]CAXIAS I'!$F25</f>
        <v>VALOR FIXO</v>
      </c>
      <c r="E23" s="199">
        <f>'[2]CAXIAS I'!$G25</f>
        <v>43917</v>
      </c>
      <c r="F23" s="199" t="str">
        <f>'[2]CAXIAS I'!$H25</f>
        <v>INDETERMINADO</v>
      </c>
      <c r="G23" s="200">
        <f>'[2]CAXIAS I'!$I25</f>
        <v>1100</v>
      </c>
      <c r="H23" s="201">
        <f>'[2]CAXIAS I'!$J25</f>
        <v>1100</v>
      </c>
      <c r="I23" s="205">
        <f>'[2]CAXIAS I'!$K25</f>
        <v>71619</v>
      </c>
    </row>
    <row r="24" spans="1:9">
      <c r="A24" s="209" t="str">
        <f>'[2]CAXIAS I'!$C26</f>
        <v xml:space="preserve">SISTEMA DE SOFTWARE </v>
      </c>
      <c r="B24" s="197" t="str">
        <f>'[2]CAXIAS I'!$D26</f>
        <v>BIONEXO DO BRASIL PROCESSAMENTO DE DADOS EIRELI </v>
      </c>
      <c r="C24" s="196" t="str">
        <f>'[2]CAXIAS I'!$E26</f>
        <v>04.069.709/0001-02</v>
      </c>
      <c r="D24" s="198" t="str">
        <f>'[2]CAXIAS I'!$F26</f>
        <v>VALOR FIXO</v>
      </c>
      <c r="E24" s="199">
        <f>'[2]CAXIAS I'!$G26</f>
        <v>43917</v>
      </c>
      <c r="F24" s="199" t="str">
        <f>'[2]CAXIAS I'!$H26</f>
        <v>INDETERMINADO</v>
      </c>
      <c r="G24" s="200">
        <f>'[2]CAXIAS I'!$I26</f>
        <v>1100</v>
      </c>
      <c r="H24" s="201">
        <f>'[2]CAXIAS I'!$J26</f>
        <v>1100</v>
      </c>
      <c r="I24" s="205">
        <f>'[2]CAXIAS I'!$K26</f>
        <v>72309</v>
      </c>
    </row>
    <row r="25" spans="1:9">
      <c r="A25" s="209" t="str">
        <f>'[2]CAXIAS I'!$C27</f>
        <v xml:space="preserve">LOCAÇÃO DE EQUIPAMENTOS DE INFORMATICA </v>
      </c>
      <c r="B25" s="197" t="str">
        <f>'[2]CAXIAS I'!$D27</f>
        <v xml:space="preserve">VITAI SOLUÇÕES LTDA </v>
      </c>
      <c r="C25" s="196" t="str">
        <f>'[2]CAXIAS I'!$E27</f>
        <v>01.790.382/0001-67</v>
      </c>
      <c r="D25" s="198" t="str">
        <f>'[2]CAXIAS I'!$F27</f>
        <v>VALOR FIXO</v>
      </c>
      <c r="E25" s="199">
        <f>'[2]CAXIAS I'!$G27</f>
        <v>43917</v>
      </c>
      <c r="F25" s="199" t="str">
        <f>'[2]CAXIAS I'!$H27</f>
        <v>INDETERMINADO</v>
      </c>
      <c r="G25" s="200">
        <f>'[2]CAXIAS I'!$I27</f>
        <v>0</v>
      </c>
      <c r="H25" s="201">
        <f>'[2]CAXIAS I'!$J27</f>
        <v>1100</v>
      </c>
      <c r="I25" s="205">
        <f>'[2]CAXIAS I'!$K27</f>
        <v>72702</v>
      </c>
    </row>
    <row r="26" spans="1:9">
      <c r="A26" s="209" t="str">
        <f>'[2]CAXIAS I'!$C28</f>
        <v xml:space="preserve">LOCAÇÃO DE EQUIPAMENTOS DE INFORMATICA </v>
      </c>
      <c r="B26" s="197" t="str">
        <f>'[2]CAXIAS I'!$D28</f>
        <v xml:space="preserve">VITAI SOLUÇÕES LTDA </v>
      </c>
      <c r="C26" s="196" t="str">
        <f>'[2]CAXIAS I'!$E28</f>
        <v>01.790.382/0001-67</v>
      </c>
      <c r="D26" s="198" t="str">
        <f>'[2]CAXIAS I'!$F28</f>
        <v>VALOR FIXO</v>
      </c>
      <c r="E26" s="199">
        <f>'[2]CAXIAS I'!$G28</f>
        <v>43917</v>
      </c>
      <c r="F26" s="199" t="str">
        <f>'[2]CAXIAS I'!$H28</f>
        <v>INDETERMINADO</v>
      </c>
      <c r="G26" s="200">
        <f>'[2]CAXIAS I'!$I28</f>
        <v>0</v>
      </c>
      <c r="H26" s="201">
        <f>'[2]CAXIAS I'!$J28</f>
        <v>1100</v>
      </c>
      <c r="I26" s="205">
        <f>'[2]CAXIAS I'!$K28</f>
        <v>72702</v>
      </c>
    </row>
    <row r="27" spans="1:9">
      <c r="A27" s="209" t="str">
        <f>'[2]CAXIAS I'!$C29</f>
        <v xml:space="preserve">LOCAÇÃO DE EQUIPAMENTOS DE INFORMATICA </v>
      </c>
      <c r="B27" s="197" t="str">
        <f>'[2]CAXIAS I'!$D29</f>
        <v xml:space="preserve">VITAI SOLUÇÕES LTDA </v>
      </c>
      <c r="C27" s="196" t="str">
        <f>'[2]CAXIAS I'!$E29</f>
        <v>01.790.382/0001-67</v>
      </c>
      <c r="D27" s="198" t="str">
        <f>'[2]CAXIAS I'!$F29</f>
        <v>VALOR FIXO</v>
      </c>
      <c r="E27" s="199">
        <f>'[2]CAXIAS I'!$G29</f>
        <v>43917</v>
      </c>
      <c r="F27" s="199" t="str">
        <f>'[2]CAXIAS I'!$H29</f>
        <v>INDETERMINADO</v>
      </c>
      <c r="G27" s="200">
        <f>'[2]CAXIAS I'!$I29</f>
        <v>0</v>
      </c>
      <c r="H27" s="201">
        <f>'[2]CAXIAS I'!$J29</f>
        <v>1100</v>
      </c>
      <c r="I27" s="205">
        <f>'[2]CAXIAS I'!$K29</f>
        <v>70203</v>
      </c>
    </row>
    <row r="28" spans="1:9">
      <c r="A28" s="209" t="str">
        <f>'[2]CAXIAS I'!$C30</f>
        <v>SOLUÇÃO DE INFORMAÇÕES DE UNIDADE DE SAÚDE</v>
      </c>
      <c r="B28" s="197" t="str">
        <f>'[2]CAXIAS I'!$D30</f>
        <v xml:space="preserve">VITAI SOLUÇÕES LTDA </v>
      </c>
      <c r="C28" s="196" t="str">
        <f>'[2]CAXIAS I'!$E30</f>
        <v>01.790.382/0001-67</v>
      </c>
      <c r="D28" s="198" t="str">
        <f>'[2]CAXIAS I'!$F30</f>
        <v>VALOR FIXO</v>
      </c>
      <c r="E28" s="199">
        <f>'[2]CAXIAS I'!$G30</f>
        <v>43917</v>
      </c>
      <c r="F28" s="199" t="str">
        <f>'[2]CAXIAS I'!$H30</f>
        <v>INDETERMINADO</v>
      </c>
      <c r="G28" s="200">
        <f>'[2]CAXIAS I'!$I30</f>
        <v>0</v>
      </c>
      <c r="H28" s="201">
        <f>'[2]CAXIAS I'!$J30</f>
        <v>5631</v>
      </c>
      <c r="I28" s="205">
        <f>'[2]CAXIAS I'!$K30</f>
        <v>72702</v>
      </c>
    </row>
    <row r="29" spans="1:9">
      <c r="A29" s="209" t="str">
        <f>'[2]CAXIAS I'!$C31</f>
        <v>SOLUÇÃO DE INFORMAÇÕES DE UNIDADE DE SAÚDE</v>
      </c>
      <c r="B29" s="197" t="str">
        <f>'[2]CAXIAS I'!$D31</f>
        <v xml:space="preserve">VITAI SOLUÇÕES LTDA </v>
      </c>
      <c r="C29" s="196" t="str">
        <f>'[2]CAXIAS I'!$E31</f>
        <v>01.790.382/0001-67</v>
      </c>
      <c r="D29" s="198" t="str">
        <f>'[2]CAXIAS I'!$F31</f>
        <v>VALOR FIXO</v>
      </c>
      <c r="E29" s="199">
        <f>'[2]CAXIAS I'!$G31</f>
        <v>43917</v>
      </c>
      <c r="F29" s="199" t="str">
        <f>'[2]CAXIAS I'!$H31</f>
        <v>INDETERMINADO</v>
      </c>
      <c r="G29" s="200">
        <f>'[2]CAXIAS I'!$I31</f>
        <v>0</v>
      </c>
      <c r="H29" s="201">
        <f>'[2]CAXIAS I'!$J31</f>
        <v>5631</v>
      </c>
      <c r="I29" s="205">
        <f>'[2]CAXIAS I'!$K31</f>
        <v>72702</v>
      </c>
    </row>
    <row r="30" spans="1:9">
      <c r="A30" s="209" t="str">
        <f>'[2]CAXIAS I'!$C32</f>
        <v>SOLUÇÃO DE INFORMAÇÕES DE UNIDADE DE SAÚDE</v>
      </c>
      <c r="B30" s="197" t="str">
        <f>'[2]CAXIAS I'!$D32</f>
        <v xml:space="preserve">VITAI SOLUÇÕES LTDA </v>
      </c>
      <c r="C30" s="196" t="str">
        <f>'[2]CAXIAS I'!$E32</f>
        <v>01.790.382/0001-67</v>
      </c>
      <c r="D30" s="198" t="str">
        <f>'[2]CAXIAS I'!$F32</f>
        <v>VALOR FIXO</v>
      </c>
      <c r="E30" s="199">
        <f>'[2]CAXIAS I'!$G32</f>
        <v>43917</v>
      </c>
      <c r="F30" s="199" t="str">
        <f>'[2]CAXIAS I'!$H32</f>
        <v>INDETERMINADO</v>
      </c>
      <c r="G30" s="200">
        <f>'[2]CAXIAS I'!$I32</f>
        <v>0</v>
      </c>
      <c r="H30" s="201">
        <f>'[2]CAXIAS I'!$J32</f>
        <v>5631</v>
      </c>
      <c r="I30" s="205">
        <f>'[2]CAXIAS I'!$K32</f>
        <v>70203</v>
      </c>
    </row>
    <row r="31" spans="1:9">
      <c r="A31" s="209" t="str">
        <f>'[2]CAXIAS I'!$C33</f>
        <v>SERVIÇO JURÍDICO</v>
      </c>
      <c r="B31" s="197" t="str">
        <f>'[2]CAXIAS I'!$D33</f>
        <v>GAG ADVOGADOS ASSOCIADOS</v>
      </c>
      <c r="C31" s="196" t="str">
        <f>'[2]CAXIAS I'!$E33</f>
        <v>17.391998/0001-03</v>
      </c>
      <c r="D31" s="198" t="str">
        <f>'[2]CAXIAS I'!$F33</f>
        <v>VALOR FIXO</v>
      </c>
      <c r="E31" s="199">
        <f>'[2]CAXIAS I'!$G33</f>
        <v>43917</v>
      </c>
      <c r="F31" s="199" t="str">
        <f>'[2]CAXIAS I'!$H33</f>
        <v>INDETERMINADO</v>
      </c>
      <c r="G31" s="200">
        <f>'[2]CAXIAS I'!$I33</f>
        <v>2400</v>
      </c>
      <c r="H31" s="201">
        <f>'[2]CAXIAS I'!$J33</f>
        <v>2400</v>
      </c>
      <c r="I31" s="205">
        <f>'[2]CAXIAS I'!$K33</f>
        <v>71617</v>
      </c>
    </row>
    <row r="32" spans="1:9">
      <c r="A32" s="209" t="str">
        <f>'[2]CAXIAS I'!$C34</f>
        <v>SERVIÇO JURÍDICO TRABALHISTA</v>
      </c>
      <c r="B32" s="197" t="str">
        <f>'[2]CAXIAS I'!$D34</f>
        <v>BRUNO DE GOES GERBASE</v>
      </c>
      <c r="C32" s="196" t="str">
        <f>'[2]CAXIAS I'!$E34</f>
        <v>34.512.073/0001-84</v>
      </c>
      <c r="D32" s="198" t="str">
        <f>'[2]CAXIAS I'!$F34</f>
        <v>VALOR FIXO</v>
      </c>
      <c r="E32" s="199">
        <f>'[2]CAXIAS I'!$G34</f>
        <v>43917</v>
      </c>
      <c r="F32" s="199" t="str">
        <f>'[2]CAXIAS I'!$H34</f>
        <v>INDETERMINADO</v>
      </c>
      <c r="G32" s="200">
        <f>'[2]CAXIAS I'!$I34</f>
        <v>1200</v>
      </c>
      <c r="H32" s="201">
        <f>'[2]CAXIAS I'!$J34</f>
        <v>1200</v>
      </c>
      <c r="I32" s="205">
        <f>'[2]CAXIAS I'!$K34</f>
        <v>71613</v>
      </c>
    </row>
    <row r="33" spans="1:9">
      <c r="A33" s="209" t="str">
        <f>'[2]CAXIAS I'!$C35</f>
        <v>LOCAÇÃO DE EQUIPAMENTOS DE INFORMÁTICA</v>
      </c>
      <c r="B33" s="197" t="str">
        <f>'[2]CAXIAS I'!$D35</f>
        <v xml:space="preserve">MITSUKAWA BRASIL COMERCIAL EIRELI ME  </v>
      </c>
      <c r="C33" s="196" t="str">
        <f>'[2]CAXIAS I'!$E35</f>
        <v>10.634.531/0002-70</v>
      </c>
      <c r="D33" s="198" t="str">
        <f>'[2]CAXIAS I'!$F35</f>
        <v>VALOR FIXO</v>
      </c>
      <c r="E33" s="199">
        <f>'[2]CAXIAS I'!$G35</f>
        <v>43917</v>
      </c>
      <c r="F33" s="199" t="str">
        <f>'[2]CAXIAS I'!$H35</f>
        <v>INDETERMINADO</v>
      </c>
      <c r="G33" s="200">
        <f>'[2]CAXIAS I'!$I35</f>
        <v>0</v>
      </c>
      <c r="H33" s="201">
        <f>'[2]CAXIAS I'!$J35</f>
        <v>15000</v>
      </c>
      <c r="I33" s="205">
        <f>'[2]CAXIAS I'!$K35</f>
        <v>70208</v>
      </c>
    </row>
    <row r="34" spans="1:9">
      <c r="A34" s="209" t="str">
        <f>'[2]CAXIAS I'!$C36</f>
        <v>LICENÇA DE USO DE PONTO ELETRONICO</v>
      </c>
      <c r="B34" s="197" t="str">
        <f>'[2]CAXIAS I'!$D36</f>
        <v>PONTO MAIS</v>
      </c>
      <c r="C34" s="196" t="str">
        <f>'[2]CAXIAS I'!$E36</f>
        <v>23.863.463/0001-82</v>
      </c>
      <c r="D34" s="198" t="str">
        <f>'[2]CAXIAS I'!$F36</f>
        <v>VALOR FIXO</v>
      </c>
      <c r="E34" s="199">
        <f>'[2]CAXIAS I'!$G36</f>
        <v>43917</v>
      </c>
      <c r="F34" s="199" t="str">
        <f>'[2]CAXIAS I'!$H36</f>
        <v>INDETERMINADO</v>
      </c>
      <c r="G34" s="200">
        <f>'[2]CAXIAS I'!$I36</f>
        <v>0</v>
      </c>
      <c r="H34" s="201">
        <f>'[2]CAXIAS I'!$J36</f>
        <v>0</v>
      </c>
      <c r="I34" s="205">
        <f>'[2]CAXIAS I'!$K36</f>
        <v>0</v>
      </c>
    </row>
    <row r="35" spans="1:9">
      <c r="A35" s="209" t="str">
        <f>'[2]CAXIAS I'!$C37</f>
        <v>SISTEMA DE SOFTWARE DE GESTAO</v>
      </c>
      <c r="B35" s="197" t="str">
        <f>'[2]CAXIAS I'!$D37</f>
        <v>CONTA AZUL SOFTWARE LTDA</v>
      </c>
      <c r="C35" s="196" t="str">
        <f>'[2]CAXIAS I'!$E37</f>
        <v>05.206.246/0001-38</v>
      </c>
      <c r="D35" s="198" t="str">
        <f>'[2]CAXIAS I'!$F37</f>
        <v>VALOR FIXO</v>
      </c>
      <c r="E35" s="199">
        <f>'[2]CAXIAS I'!$G37</f>
        <v>43917</v>
      </c>
      <c r="F35" s="199" t="str">
        <f>'[2]CAXIAS I'!$H37</f>
        <v>INDETERMINADO</v>
      </c>
      <c r="G35" s="200">
        <f>'[2]CAXIAS I'!$I37</f>
        <v>0</v>
      </c>
      <c r="H35" s="201">
        <f>'[2]CAXIAS I'!$J37</f>
        <v>0</v>
      </c>
      <c r="I35" s="205">
        <f>'[2]CAXIAS I'!$K37</f>
        <v>0</v>
      </c>
    </row>
    <row r="36" spans="1:9">
      <c r="A36" s="209" t="str">
        <f>'[2]CAXIAS I'!$C38</f>
        <v xml:space="preserve">FORNECIMENTO DE REFEIÇÃO </v>
      </c>
      <c r="B36" s="197" t="str">
        <f>'[2]CAXIAS I'!$D38</f>
        <v>FP RESTAURANTE E COMERCIO DE ALIMENTOS EIRELI ME</v>
      </c>
      <c r="C36" s="196" t="str">
        <f>'[2]CAXIAS I'!$E38</f>
        <v>32.755.131/0001-75</v>
      </c>
      <c r="D36" s="198" t="str">
        <f>'[2]CAXIAS I'!$F38</f>
        <v>VALOR VARIAVÉL</v>
      </c>
      <c r="E36" s="199">
        <f>'[2]CAXIAS I'!$G38</f>
        <v>43917</v>
      </c>
      <c r="F36" s="199" t="str">
        <f>'[2]CAXIAS I'!$H38</f>
        <v>INDETERMINADO</v>
      </c>
      <c r="G36" s="200">
        <f>'[2]CAXIAS I'!$I38</f>
        <v>52000</v>
      </c>
      <c r="H36" s="201">
        <f>'[2]CAXIAS I'!$J38</f>
        <v>47875.5</v>
      </c>
      <c r="I36" s="205">
        <f>'[2]CAXIAS I'!$K38</f>
        <v>72304</v>
      </c>
    </row>
    <row r="37" spans="1:9">
      <c r="A37" s="209" t="str">
        <f>'[2]CAXIAS I'!$C39</f>
        <v>SERVIÇO CONTÁBIL</v>
      </c>
      <c r="B37" s="197" t="str">
        <f>'[2]CAXIAS I'!$D39</f>
        <v>AMORIM ASSESSORIA CONTÁBIL EIRELI - ME</v>
      </c>
      <c r="C37" s="196" t="str">
        <f>'[2]CAXIAS I'!$E39</f>
        <v>23.258.605/0001-82</v>
      </c>
      <c r="D37" s="198" t="str">
        <f>'[2]CAXIAS I'!$F39</f>
        <v>VALOR FIXO</v>
      </c>
      <c r="E37" s="199">
        <f>'[2]CAXIAS I'!$G39</f>
        <v>43917</v>
      </c>
      <c r="F37" s="199" t="str">
        <f>'[2]CAXIAS I'!$H39</f>
        <v>INDETERMINADO</v>
      </c>
      <c r="G37" s="200">
        <f>'[2]CAXIAS I'!$I39</f>
        <v>4000</v>
      </c>
      <c r="H37" s="201">
        <f>'[2]CAXIAS I'!$J39</f>
        <v>4000</v>
      </c>
      <c r="I37" s="205">
        <f>'[2]CAXIAS I'!$K39</f>
        <v>73101</v>
      </c>
    </row>
    <row r="38" spans="1:9">
      <c r="A38" s="209" t="str">
        <f>'[2]CAXIAS I'!$C40</f>
        <v>SERVIÇOS ESPECIFICOS E INERENTES À SEGURANÇA DO TRABALHO E SAÚDE OCUPACIONAL</v>
      </c>
      <c r="B38" s="197" t="str">
        <f>'[2]CAXIAS I'!$D40</f>
        <v xml:space="preserve">CJF ASSESSORIA EM SEGURANCA DO TRABALHO E SAUDE OCUPACIONAL LTDA </v>
      </c>
      <c r="C38" s="196" t="str">
        <f>'[2]CAXIAS I'!$E40</f>
        <v>11.857.102/0001-44</v>
      </c>
      <c r="D38" s="198" t="str">
        <f>'[2]CAXIAS I'!$F40</f>
        <v>VALOR MENSAL BASEADO NO NÚMERO DE COLABORADOS ACRESCIDO DOS EXAMES REALIZADOS</v>
      </c>
      <c r="E38" s="199">
        <f>'[2]CAXIAS I'!$G40</f>
        <v>43917</v>
      </c>
      <c r="F38" s="199" t="str">
        <f>'[2]CAXIAS I'!$H40</f>
        <v>INDETERMINADO</v>
      </c>
      <c r="G38" s="200">
        <f>'[2]CAXIAS I'!$I40</f>
        <v>0</v>
      </c>
      <c r="H38" s="201">
        <f>'[2]CAXIAS I'!$J40</f>
        <v>0</v>
      </c>
      <c r="I38" s="205">
        <f>'[2]CAXIAS I'!$K40</f>
        <v>0</v>
      </c>
    </row>
    <row r="39" spans="1:9">
      <c r="A39" s="209" t="str">
        <f>'[2]CAXIAS I'!$C41</f>
        <v xml:space="preserve">SERVIÇO DE LOGISTICA </v>
      </c>
      <c r="B39" s="197" t="str">
        <f>'[2]CAXIAS I'!$D41</f>
        <v>JEOVA JIREH TRANSPORTE BR LTDA (ZAMED)</v>
      </c>
      <c r="C39" s="196" t="str">
        <f>'[2]CAXIAS I'!$E41</f>
        <v>20.209.036/0001-97</v>
      </c>
      <c r="D39" s="198" t="str">
        <f>'[2]CAXIAS I'!$F41</f>
        <v>VALOR FIXO</v>
      </c>
      <c r="E39" s="199">
        <f>'[2]CAXIAS I'!$G41</f>
        <v>43917</v>
      </c>
      <c r="F39" s="199" t="str">
        <f>'[2]CAXIAS I'!$H41</f>
        <v>INDETERMINADO</v>
      </c>
      <c r="G39" s="200">
        <f>'[2]CAXIAS I'!$I41</f>
        <v>83363.960000000006</v>
      </c>
      <c r="H39" s="201">
        <f>'[2]CAXIAS I'!$J41</f>
        <v>83363.960000000006</v>
      </c>
      <c r="I39" s="205">
        <f>'[2]CAXIAS I'!$K41</f>
        <v>72302</v>
      </c>
    </row>
    <row r="40" spans="1:9">
      <c r="A40" s="209" t="str">
        <f>'[2]CAXIAS I'!$C42</f>
        <v>LOCAÇÃO DE BEBEDOURO</v>
      </c>
      <c r="B40" s="197" t="str">
        <f>'[2]CAXIAS I'!$D42</f>
        <v>F V B COMERCIO E SERVICOS DE MAQUINAS LTDA</v>
      </c>
      <c r="C40" s="196" t="str">
        <f>'[2]CAXIAS I'!$E42</f>
        <v>06.022.597/0001-51</v>
      </c>
      <c r="D40" s="198" t="str">
        <f>'[2]CAXIAS I'!$F42</f>
        <v>VALOR FIXO</v>
      </c>
      <c r="E40" s="199">
        <f>'[2]CAXIAS I'!$G42</f>
        <v>43917</v>
      </c>
      <c r="F40" s="199" t="str">
        <f>'[2]CAXIAS I'!$H42</f>
        <v>INDETERMINADO</v>
      </c>
      <c r="G40" s="200">
        <f>'[2]CAXIAS I'!$I42</f>
        <v>0</v>
      </c>
      <c r="H40" s="201">
        <f>'[2]CAXIAS I'!$J42</f>
        <v>0</v>
      </c>
      <c r="I40" s="205">
        <f>'[2]CAXIAS I'!$K42</f>
        <v>0</v>
      </c>
    </row>
    <row r="41" spans="1:9">
      <c r="A41" s="209" t="str">
        <f>'[2]CAXIAS I'!$C43</f>
        <v>LOCAÇÃO DE BEBEDOURO</v>
      </c>
      <c r="B41" s="197" t="str">
        <f>'[2]CAXIAS I'!$D43</f>
        <v>F V B COMERCIO E SERVICOS DE MAQUINAS LTDA</v>
      </c>
      <c r="C41" s="196" t="str">
        <f>'[2]CAXIAS I'!$E43</f>
        <v>06.022.597/0001-51</v>
      </c>
      <c r="D41" s="198" t="str">
        <f>'[2]CAXIAS I'!$F43</f>
        <v>VALOR FIXO</v>
      </c>
      <c r="E41" s="199">
        <f>'[2]CAXIAS I'!$G43</f>
        <v>43917</v>
      </c>
      <c r="F41" s="199" t="str">
        <f>'[2]CAXIAS I'!$H43</f>
        <v>INDETERMINADO</v>
      </c>
      <c r="G41" s="200">
        <f>'[2]CAXIAS I'!$I43</f>
        <v>0</v>
      </c>
      <c r="H41" s="201">
        <f>'[2]CAXIAS I'!$J43</f>
        <v>0</v>
      </c>
      <c r="I41" s="205">
        <f>'[2]CAXIAS I'!$K43</f>
        <v>0</v>
      </c>
    </row>
    <row r="42" spans="1:9">
      <c r="A42" s="209" t="str">
        <f>'[2]CAXIAS I'!$C44</f>
        <v>LOCAÇÃO DE BEBEDOURO</v>
      </c>
      <c r="B42" s="197" t="str">
        <f>'[2]CAXIAS I'!$D44</f>
        <v>F V B COMERCIO E SERVICOS DE MAQUINAS LTDA</v>
      </c>
      <c r="C42" s="196" t="str">
        <f>'[2]CAXIAS I'!$E44</f>
        <v>06.022.597/0001-51</v>
      </c>
      <c r="D42" s="198" t="str">
        <f>'[2]CAXIAS I'!$F44</f>
        <v>VALOR FIXO</v>
      </c>
      <c r="E42" s="199">
        <f>'[2]CAXIAS I'!$G44</f>
        <v>43917</v>
      </c>
      <c r="F42" s="199" t="str">
        <f>'[2]CAXIAS I'!$H44</f>
        <v>INDETERMINADO</v>
      </c>
      <c r="G42" s="200">
        <f>'[2]CAXIAS I'!$I44</f>
        <v>0</v>
      </c>
      <c r="H42" s="201">
        <f>'[2]CAXIAS I'!$J44</f>
        <v>0</v>
      </c>
      <c r="I42" s="205">
        <f>'[2]CAXIAS I'!$K44</f>
        <v>0</v>
      </c>
    </row>
    <row r="43" spans="1:9">
      <c r="A43" s="209" t="str">
        <f>'[2]CAXIAS I'!$C45</f>
        <v>SERVIÇOS ESPECIFICOS E INERENTES À SEGURANÇA DO TRABALHO E SAÚDE OCUPACIONAL</v>
      </c>
      <c r="B43" s="197" t="str">
        <f>'[2]CAXIAS I'!$D45</f>
        <v xml:space="preserve">CJF ASSESSORIA EM SEGURANCA DO TRABALHO E SAUDE OCUPACIONAL LTDA </v>
      </c>
      <c r="C43" s="196" t="str">
        <f>'[2]CAXIAS I'!$E45</f>
        <v>11.857.102/0001-44</v>
      </c>
      <c r="D43" s="198" t="str">
        <f>'[2]CAXIAS I'!$F45</f>
        <v>VALOR MENSAL BASEADO NO NÚMERO DE COLABORADOS ACRESCIDO DOS EXAMES REALIZADOS</v>
      </c>
      <c r="E43" s="199">
        <f>'[2]CAXIAS I'!$G45</f>
        <v>43917</v>
      </c>
      <c r="F43" s="199" t="str">
        <f>'[2]CAXIAS I'!$H45</f>
        <v>INDETERMINADO</v>
      </c>
      <c r="G43" s="200">
        <f>'[2]CAXIAS I'!$I45</f>
        <v>0</v>
      </c>
      <c r="H43" s="201">
        <f>'[2]CAXIAS I'!$J45</f>
        <v>0</v>
      </c>
      <c r="I43" s="205">
        <f>'[2]CAXIAS I'!$K45</f>
        <v>0</v>
      </c>
    </row>
    <row r="44" spans="1:9">
      <c r="A44" s="209" t="str">
        <f>'[2]CAXIAS I'!$C46</f>
        <v>SERVIÇOS DE RADIOLOGIA</v>
      </c>
      <c r="B44" s="197" t="str">
        <f>'[2]CAXIAS I'!$D46</f>
        <v>RADIOLOGIA EM FOCO LTDA</v>
      </c>
      <c r="C44" s="196" t="str">
        <f>'[2]CAXIAS I'!$E46</f>
        <v>26.069.744/0001-56</v>
      </c>
      <c r="D44" s="198" t="str">
        <f>'[2]CAXIAS I'!$F46</f>
        <v>VALOR FIXO</v>
      </c>
      <c r="E44" s="199">
        <f>'[2]CAXIAS I'!$G46</f>
        <v>43917</v>
      </c>
      <c r="F44" s="199" t="str">
        <f>'[2]CAXIAS I'!$H46</f>
        <v>INDETERMINADO</v>
      </c>
      <c r="G44" s="200">
        <f>'[2]CAXIAS I'!$I46</f>
        <v>37000</v>
      </c>
      <c r="H44" s="201">
        <f>'[2]CAXIAS I'!$J46</f>
        <v>37000</v>
      </c>
      <c r="I44" s="205">
        <f>'[2]CAXIAS I'!$K46</f>
        <v>71615</v>
      </c>
    </row>
    <row r="45" spans="1:9">
      <c r="A45" s="209" t="str">
        <f>'[2]CAXIAS I'!$C47</f>
        <v>SEGURO PREDIAL</v>
      </c>
      <c r="B45" s="197" t="str">
        <f>'[2]CAXIAS I'!$D47</f>
        <v>TOKIO MARINE SEGURADORA S/A</v>
      </c>
      <c r="C45" s="196" t="str">
        <f>'[2]CAXIAS I'!$E47</f>
        <v>33.164.021/0001- 00</v>
      </c>
      <c r="D45" s="198" t="str">
        <f>'[2]CAXIAS I'!$F47</f>
        <v>VALOR FIXO</v>
      </c>
      <c r="E45" s="199">
        <f>'[2]CAXIAS I'!$G47</f>
        <v>43917</v>
      </c>
      <c r="F45" s="199">
        <f>'[2]CAXIAS I'!$H47</f>
        <v>44231</v>
      </c>
      <c r="G45" s="200" t="str">
        <f>'[2]CAXIAS I'!$I47</f>
        <v>-</v>
      </c>
      <c r="H45" s="201">
        <f>'[2]CAXIAS I'!$J47</f>
        <v>199.81</v>
      </c>
      <c r="I45" s="205">
        <f>'[2]CAXIAS I'!$K47</f>
        <v>0</v>
      </c>
    </row>
    <row r="46" spans="1:9">
      <c r="A46" s="209" t="str">
        <f>'[2]CAXIAS I'!$C48</f>
        <v>LOCAÇÃO DE EQUIPAMENTOS DE INFORMÁTICA</v>
      </c>
      <c r="B46" s="197" t="str">
        <f>'[2]CAXIAS I'!$D48</f>
        <v xml:space="preserve">MITSUKAWA BRASIL COMERCIAL EIRELI ME  </v>
      </c>
      <c r="C46" s="196" t="str">
        <f>'[2]CAXIAS I'!$E48</f>
        <v>10.634.531/0002-70</v>
      </c>
      <c r="D46" s="198" t="str">
        <f>'[2]CAXIAS I'!$F48</f>
        <v>VALOR FIXO</v>
      </c>
      <c r="E46" s="199">
        <f>'[2]CAXIAS I'!$G48</f>
        <v>43917</v>
      </c>
      <c r="F46" s="199" t="str">
        <f>'[2]CAXIAS I'!$H48</f>
        <v>INDETERMINADO</v>
      </c>
      <c r="G46" s="200">
        <f>'[2]CAXIAS I'!$I48</f>
        <v>1225</v>
      </c>
      <c r="H46" s="201">
        <f>'[2]CAXIAS I'!$J48</f>
        <v>1225</v>
      </c>
      <c r="I46" s="205">
        <f>'[2]CAXIAS I'!$K48</f>
        <v>72310</v>
      </c>
    </row>
    <row r="47" spans="1:9">
      <c r="A47" s="209" t="str">
        <f>'[2]CAXIAS I'!$C49</f>
        <v>LOCAÇÃO DE EQUIPAMENTOS DE INFORMÁTICA</v>
      </c>
      <c r="B47" s="197" t="str">
        <f>'[2]CAXIAS I'!$D49</f>
        <v xml:space="preserve">MITSUKAWA BRASIL COMERCIAL EIRELI ME  </v>
      </c>
      <c r="C47" s="196" t="str">
        <f>'[2]CAXIAS I'!$E49</f>
        <v>10.634.531/0002-70</v>
      </c>
      <c r="D47" s="198" t="str">
        <f>'[2]CAXIAS I'!$F49</f>
        <v>VALOR FIXO</v>
      </c>
      <c r="E47" s="199">
        <f>'[2]CAXIAS I'!$G49</f>
        <v>43917</v>
      </c>
      <c r="F47" s="199" t="str">
        <f>'[2]CAXIAS I'!$H49</f>
        <v>INDETERMINADO</v>
      </c>
      <c r="G47" s="200">
        <f>'[2]CAXIAS I'!$I49</f>
        <v>1225</v>
      </c>
      <c r="H47" s="201">
        <f>'[2]CAXIAS I'!$J49</f>
        <v>1225</v>
      </c>
      <c r="I47" s="205">
        <f>'[2]CAXIAS I'!$K49</f>
        <v>70909</v>
      </c>
    </row>
    <row r="48" spans="1:9">
      <c r="A48" s="209" t="str">
        <f>'[2]CAXIAS I'!$C50</f>
        <v>SERVIÇOS DE TRANSPORTES E FRETE</v>
      </c>
      <c r="B48" s="197" t="str">
        <f>'[2]CAXIAS I'!$D50</f>
        <v>TALENTOS MUDANÇAS</v>
      </c>
      <c r="C48" s="196" t="str">
        <f>'[2]CAXIAS I'!$E50</f>
        <v>13.250.500/0001-23</v>
      </c>
      <c r="D48" s="198" t="str">
        <f>'[2]CAXIAS I'!$F50</f>
        <v>VALOR FIXO</v>
      </c>
      <c r="E48" s="199">
        <f>'[2]CAXIAS I'!$G50</f>
        <v>43917</v>
      </c>
      <c r="F48" s="199" t="str">
        <f>'[2]CAXIAS I'!$H50</f>
        <v>INDETERMINADO</v>
      </c>
      <c r="G48" s="200" t="str">
        <f>'[2]CAXIAS I'!$I50</f>
        <v>-</v>
      </c>
      <c r="H48" s="201">
        <f>'[2]CAXIAS I'!$J50</f>
        <v>300</v>
      </c>
      <c r="I48" s="205">
        <f>'[2]CAXIAS I'!$K50</f>
        <v>72307</v>
      </c>
    </row>
    <row r="49" spans="1:9">
      <c r="A49" s="209" t="str">
        <f>'[2]CAXIAS I'!$C51</f>
        <v>SERVIÇO DE LABORATÓRIO</v>
      </c>
      <c r="B49" s="197" t="str">
        <f>'[2]CAXIAS I'!$D51</f>
        <v>FLUXO DIAGNÓSTICOS</v>
      </c>
      <c r="C49" s="196" t="str">
        <f>'[2]CAXIAS I'!$E51</f>
        <v>07.384.701/0001-10</v>
      </c>
      <c r="D49" s="198" t="str">
        <f>'[2]CAXIAS I'!$F51</f>
        <v>VALOR FIXO</v>
      </c>
      <c r="E49" s="199">
        <f>'[2]CAXIAS I'!$G51</f>
        <v>43952</v>
      </c>
      <c r="F49" s="199" t="str">
        <f>'[2]CAXIAS I'!$H51</f>
        <v>INDETERMINADO</v>
      </c>
      <c r="G49" s="200">
        <f>'[2]CAXIAS I'!$I51</f>
        <v>60000</v>
      </c>
      <c r="H49" s="201">
        <f>'[2]CAXIAS I'!$J51</f>
        <v>56310</v>
      </c>
      <c r="I49" s="205">
        <f>'[2]CAXIAS I'!$K51</f>
        <v>72301</v>
      </c>
    </row>
    <row r="50" spans="1:9">
      <c r="A50" s="209" t="str">
        <f>'[2]CAXIAS I'!$C52</f>
        <v>SERVIÇO DE DETETIZAÇÃO</v>
      </c>
      <c r="B50" s="197" t="str">
        <f>'[2]CAXIAS I'!$D52</f>
        <v>KOLOMAN CONTROLE DE PRAGAS URBANAS LTDA ME</v>
      </c>
      <c r="C50" s="196" t="str">
        <f>'[2]CAXIAS I'!$E52</f>
        <v>02.858.244/0001-35</v>
      </c>
      <c r="D50" s="198" t="str">
        <f>'[2]CAXIAS I'!$F52</f>
        <v>VALOR FIXO</v>
      </c>
      <c r="E50" s="199" t="str">
        <f>'[2]CAXIAS I'!$G52</f>
        <v>ENTREGA</v>
      </c>
      <c r="F50" s="199" t="str">
        <f>'[2]CAXIAS I'!$H52</f>
        <v>INDETERMINADO</v>
      </c>
      <c r="G50" s="200">
        <f>'[2]CAXIAS I'!$I52</f>
        <v>0</v>
      </c>
      <c r="H50" s="201">
        <f>'[2]CAXIAS I'!$J52</f>
        <v>1335</v>
      </c>
      <c r="I50" s="205">
        <f>'[2]CAXIAS I'!$K52</f>
        <v>72703</v>
      </c>
    </row>
    <row r="51" spans="1:9">
      <c r="A51" s="209" t="str">
        <f>'[2]CAXIAS I'!$C53</f>
        <v>SERVIÇOS MÉDICOS E HOSPITALARES</v>
      </c>
      <c r="B51" s="197" t="str">
        <f>'[2]CAXIAS I'!$D53</f>
        <v>MEDPLUS</v>
      </c>
      <c r="C51" s="196" t="str">
        <f>'[2]CAXIAS I'!$E53</f>
        <v>27.243.049/0001-21</v>
      </c>
      <c r="D51" s="198" t="str">
        <f>'[2]CAXIAS I'!$F53</f>
        <v>VALOR FIXO</v>
      </c>
      <c r="E51" s="199">
        <f>'[2]CAXIAS I'!$G53</f>
        <v>43916</v>
      </c>
      <c r="F51" s="199" t="str">
        <f>'[2]CAXIAS I'!$H53</f>
        <v>INDETERMINADO</v>
      </c>
      <c r="G51" s="200">
        <f>'[2]CAXIAS I'!$I53</f>
        <v>595050</v>
      </c>
      <c r="H51" s="201">
        <f>'[2]CAXIAS I'!$J53</f>
        <v>535719.26</v>
      </c>
      <c r="I51" s="205">
        <f>'[2]CAXIAS I'!$K53</f>
        <v>72101</v>
      </c>
    </row>
    <row r="52" spans="1:9">
      <c r="A52" s="209" t="str">
        <f>'[2]CAXIAS I'!$C54</f>
        <v>SERVIÇOS DE TRANSPORTES E FRETE</v>
      </c>
      <c r="B52" s="197" t="str">
        <f>'[2]CAXIAS I'!$D54</f>
        <v>TALENTOS MUDANÇAS</v>
      </c>
      <c r="C52" s="196" t="str">
        <f>'[2]CAXIAS I'!$E54</f>
        <v>13.250.500/0001-23</v>
      </c>
      <c r="D52" s="198" t="str">
        <f>'[2]CAXIAS I'!$F54</f>
        <v>VALOR FIXO</v>
      </c>
      <c r="E52" s="199">
        <f>'[2]CAXIAS I'!$G54</f>
        <v>43917</v>
      </c>
      <c r="F52" s="199" t="str">
        <f>'[2]CAXIAS I'!$H54</f>
        <v>INDETERMINADO</v>
      </c>
      <c r="G52" s="200" t="str">
        <f>'[2]CAXIAS I'!$I54</f>
        <v>-</v>
      </c>
      <c r="H52" s="201">
        <f>'[2]CAXIAS I'!$J54</f>
        <v>500</v>
      </c>
      <c r="I52" s="205">
        <f>'[2]CAXIAS I'!$K54</f>
        <v>72307</v>
      </c>
    </row>
    <row r="53" spans="1:9">
      <c r="A53" s="209" t="str">
        <f>'[2]CAXIAS I'!$C55</f>
        <v>SERVIÇO DE ENGENHARIA CLINICA</v>
      </c>
      <c r="B53" s="197" t="str">
        <f>'[2]CAXIAS I'!$D55</f>
        <v>NARCOMINAS ASSISTÊNCIA TECNICA LTDA</v>
      </c>
      <c r="C53" s="196" t="str">
        <f>'[2]CAXIAS I'!$E55</f>
        <v>04.740.449/0001-47</v>
      </c>
      <c r="D53" s="198" t="str">
        <f>'[2]CAXIAS I'!$F55</f>
        <v>VALOR FIXO</v>
      </c>
      <c r="E53" s="199">
        <f>'[2]CAXIAS I'!$G55</f>
        <v>43917</v>
      </c>
      <c r="F53" s="199" t="str">
        <f>'[2]CAXIAS I'!$H55</f>
        <v>INDETERMINADO</v>
      </c>
      <c r="G53" s="200">
        <f>'[2]CAXIAS I'!$I55</f>
        <v>4250</v>
      </c>
      <c r="H53" s="201">
        <f>'[2]CAXIAS I'!$J55</f>
        <v>4250</v>
      </c>
      <c r="I53" s="205">
        <f>'[2]CAXIAS I'!$K55</f>
        <v>70207</v>
      </c>
    </row>
    <row r="54" spans="1:9">
      <c r="A54" s="209" t="str">
        <f>'[2]CAXIAS I'!$C56</f>
        <v>SERVIÇO DE ENGENHARIA CLINICA</v>
      </c>
      <c r="B54" s="197" t="str">
        <f>'[2]CAXIAS I'!$D56</f>
        <v>NARCOMINAS ASSISTÊNCIA TECNICA LTDA</v>
      </c>
      <c r="C54" s="196" t="str">
        <f>'[2]CAXIAS I'!$E56</f>
        <v>04.740.449/0001-47</v>
      </c>
      <c r="D54" s="198" t="str">
        <f>'[2]CAXIAS I'!$F56</f>
        <v>VALOR FIXO</v>
      </c>
      <c r="E54" s="199">
        <f>'[2]CAXIAS I'!$G56</f>
        <v>43917</v>
      </c>
      <c r="F54" s="199" t="str">
        <f>'[2]CAXIAS I'!$H56</f>
        <v>INDETERMINADO</v>
      </c>
      <c r="G54" s="200">
        <f>'[2]CAXIAS I'!$I56</f>
        <v>4250</v>
      </c>
      <c r="H54" s="201">
        <f>'[2]CAXIAS I'!$J56</f>
        <v>4250</v>
      </c>
      <c r="I54" s="205">
        <f>'[2]CAXIAS I'!$K56</f>
        <v>70911</v>
      </c>
    </row>
    <row r="55" spans="1:9">
      <c r="A55" s="209" t="e">
        <f>'[2]CAXIAS I'!#REF!</f>
        <v>#REF!</v>
      </c>
      <c r="B55" s="197">
        <f>'[2]CAXIAS I'!$D57</f>
        <v>0</v>
      </c>
      <c r="C55" s="196">
        <f>'[2]CAXIAS I'!$E57</f>
        <v>0</v>
      </c>
      <c r="D55" s="198">
        <f>'[2]CAXIAS I'!$F57</f>
        <v>0</v>
      </c>
      <c r="E55" s="199">
        <f>'[2]CAXIAS I'!$G57</f>
        <v>0</v>
      </c>
      <c r="F55" s="199">
        <f>'[2]CAXIAS I'!$H57</f>
        <v>0</v>
      </c>
      <c r="G55" s="200">
        <f>'[2]CAXIAS I'!$I57</f>
        <v>0</v>
      </c>
      <c r="H55" s="201">
        <f>'[2]CAXIAS I'!$J57</f>
        <v>0</v>
      </c>
      <c r="I55" s="205">
        <f>'[2]CAXIAS I'!$K57</f>
        <v>0</v>
      </c>
    </row>
    <row r="56" spans="1:9">
      <c r="A56" s="209" t="e">
        <f>'[2]CAXIAS I'!#REF!</f>
        <v>#REF!</v>
      </c>
      <c r="B56" s="197">
        <f>'[2]CAXIAS I'!$D58</f>
        <v>0</v>
      </c>
      <c r="C56" s="196">
        <f>'[2]CAXIAS I'!$E58</f>
        <v>0</v>
      </c>
      <c r="D56" s="198">
        <f>'[2]CAXIAS I'!$F58</f>
        <v>0</v>
      </c>
      <c r="E56" s="199">
        <f>'[2]CAXIAS I'!$G58</f>
        <v>0</v>
      </c>
      <c r="F56" s="199">
        <f>'[2]CAXIAS I'!$H58</f>
        <v>0</v>
      </c>
      <c r="G56" s="200">
        <f>'[2]CAXIAS I'!$I58</f>
        <v>0</v>
      </c>
      <c r="H56" s="201">
        <f>'[2]CAXIAS I'!$J58</f>
        <v>0</v>
      </c>
      <c r="I56" s="205">
        <f>'[2]CAXIAS I'!$K58</f>
        <v>0</v>
      </c>
    </row>
    <row r="57" spans="1:9">
      <c r="A57" s="209" t="e">
        <f>'[2]CAXIAS I'!#REF!</f>
        <v>#REF!</v>
      </c>
      <c r="B57" s="197">
        <f>'[2]CAXIAS I'!$D59</f>
        <v>0</v>
      </c>
      <c r="C57" s="196">
        <f>'[2]CAXIAS I'!$E59</f>
        <v>0</v>
      </c>
      <c r="D57" s="198">
        <f>'[2]CAXIAS I'!$F59</f>
        <v>0</v>
      </c>
      <c r="E57" s="199">
        <f>'[2]CAXIAS I'!$G59</f>
        <v>0</v>
      </c>
      <c r="F57" s="199">
        <f>'[2]CAXIAS I'!$H59</f>
        <v>0</v>
      </c>
      <c r="G57" s="200">
        <f>'[2]CAXIAS I'!$I59</f>
        <v>0</v>
      </c>
      <c r="H57" s="201">
        <f>'[2]CAXIAS I'!$J59</f>
        <v>0</v>
      </c>
      <c r="I57" s="205">
        <f>'[2]CAXIAS I'!$K59</f>
        <v>0</v>
      </c>
    </row>
    <row r="58" spans="1:9">
      <c r="A58" s="209" t="e">
        <f>'[2]CAXIAS I'!#REF!</f>
        <v>#REF!</v>
      </c>
      <c r="B58" s="197">
        <f>'[2]CAXIAS I'!$D60</f>
        <v>0</v>
      </c>
      <c r="C58" s="196">
        <f>'[2]CAXIAS I'!$E60</f>
        <v>0</v>
      </c>
      <c r="D58" s="198">
        <f>'[2]CAXIAS I'!$F60</f>
        <v>0</v>
      </c>
      <c r="E58" s="199">
        <f>'[2]CAXIAS I'!$G60</f>
        <v>0</v>
      </c>
      <c r="F58" s="199">
        <f>'[2]CAXIAS I'!$H60</f>
        <v>0</v>
      </c>
      <c r="G58" s="200">
        <f>'[2]CAXIAS I'!$I60</f>
        <v>0</v>
      </c>
      <c r="H58" s="201">
        <f>'[2]CAXIAS I'!$J60</f>
        <v>0</v>
      </c>
      <c r="I58" s="205">
        <f>'[2]CAXIAS I'!$K60</f>
        <v>0</v>
      </c>
    </row>
    <row r="59" spans="1:9">
      <c r="A59" s="209" t="e">
        <f>'[2]CAXIAS I'!#REF!</f>
        <v>#REF!</v>
      </c>
      <c r="B59" s="197">
        <f>'[2]CAXIAS I'!$D61</f>
        <v>0</v>
      </c>
      <c r="C59" s="196">
        <f>'[2]CAXIAS I'!$E61</f>
        <v>0</v>
      </c>
      <c r="D59" s="198">
        <f>'[2]CAXIAS I'!$F61</f>
        <v>0</v>
      </c>
      <c r="E59" s="199">
        <f>'[2]CAXIAS I'!$G61</f>
        <v>0</v>
      </c>
      <c r="F59" s="199">
        <f>'[2]CAXIAS I'!$H61</f>
        <v>0</v>
      </c>
      <c r="G59" s="200">
        <f>'[2]CAXIAS I'!$I61</f>
        <v>0</v>
      </c>
      <c r="H59" s="201">
        <f>'[2]CAXIAS I'!$J61</f>
        <v>0</v>
      </c>
      <c r="I59" s="205">
        <f>'[2]CAXIAS I'!$K61</f>
        <v>0</v>
      </c>
    </row>
    <row r="60" spans="1:9">
      <c r="A60" s="209" t="e">
        <f>'[2]CAXIAS I'!#REF!</f>
        <v>#REF!</v>
      </c>
      <c r="B60" s="197">
        <f>'[2]CAXIAS I'!$D62</f>
        <v>0</v>
      </c>
      <c r="C60" s="196">
        <f>'[2]CAXIAS I'!$E62</f>
        <v>0</v>
      </c>
      <c r="D60" s="198">
        <f>'[2]CAXIAS I'!$F62</f>
        <v>0</v>
      </c>
      <c r="E60" s="199">
        <f>'[2]CAXIAS I'!$G62</f>
        <v>0</v>
      </c>
      <c r="F60" s="199">
        <f>'[2]CAXIAS I'!$H62</f>
        <v>0</v>
      </c>
      <c r="G60" s="200">
        <f>'[2]CAXIAS I'!$I62</f>
        <v>0</v>
      </c>
      <c r="H60" s="201">
        <f>'[2]CAXIAS I'!$J62</f>
        <v>0</v>
      </c>
      <c r="I60" s="205">
        <f>'[2]CAXIAS I'!$K62</f>
        <v>0</v>
      </c>
    </row>
    <row r="61" spans="1:9" ht="15.6">
      <c r="A61" s="482"/>
      <c r="B61" s="482"/>
      <c r="C61" s="482"/>
      <c r="D61" s="482"/>
      <c r="E61" s="482"/>
      <c r="F61" s="482"/>
      <c r="G61" s="194">
        <f>SUM(G7:G60)</f>
        <v>979387.58000000007</v>
      </c>
      <c r="H61" s="195">
        <f>SUM(H7:H60)</f>
        <v>964277.19</v>
      </c>
      <c r="I61" s="206"/>
    </row>
    <row r="63" spans="1:9" ht="15.6">
      <c r="A63" s="475" t="s">
        <v>133</v>
      </c>
      <c r="B63" s="476"/>
      <c r="C63" s="476"/>
      <c r="D63" s="476"/>
      <c r="E63" s="476"/>
      <c r="F63" s="476"/>
      <c r="G63" s="476"/>
      <c r="H63" s="476"/>
      <c r="I63" s="207"/>
    </row>
    <row r="64" spans="1:9" ht="15.6">
      <c r="A64" s="475" t="s">
        <v>134</v>
      </c>
      <c r="B64" s="476"/>
      <c r="C64" s="476"/>
      <c r="D64" s="476"/>
      <c r="E64" s="476"/>
      <c r="F64" s="476"/>
      <c r="G64" s="476"/>
      <c r="H64" s="476"/>
      <c r="I64" s="207"/>
    </row>
    <row r="65" spans="1:9" ht="15.6">
      <c r="A65" s="475" t="s">
        <v>135</v>
      </c>
      <c r="B65" s="476"/>
      <c r="C65" s="476"/>
      <c r="D65" s="476"/>
      <c r="E65" s="476"/>
      <c r="F65" s="476"/>
      <c r="G65" s="476"/>
      <c r="H65" s="476"/>
      <c r="I65" s="207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84" t="str">
        <f>INICIO!C5</f>
        <v>UNIDADE: HOSPITAL SÃO LUCAS</v>
      </c>
      <c r="B1" s="485"/>
      <c r="C1" s="485"/>
      <c r="D1" s="485"/>
      <c r="E1" s="485"/>
      <c r="F1" s="485"/>
      <c r="G1" s="485"/>
      <c r="H1" s="485"/>
      <c r="I1" s="77"/>
      <c r="J1" s="77"/>
      <c r="K1" s="78"/>
      <c r="L1" s="92" t="str">
        <f>INICIO!C6</f>
        <v>MÊS: 10/2021</v>
      </c>
    </row>
    <row r="2" spans="1:12">
      <c r="A2" s="486" t="str">
        <f>INICIO!C5</f>
        <v>UNIDADE: HOSPITAL SÃO LUCAS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8"/>
    </row>
    <row r="3" spans="1:12">
      <c r="A3" s="489" t="s">
        <v>136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1"/>
    </row>
    <row r="4" spans="1:12">
      <c r="A4" s="492"/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4"/>
    </row>
    <row r="5" spans="1:12" ht="36">
      <c r="A5" s="79" t="s">
        <v>137</v>
      </c>
      <c r="B5" s="80" t="s">
        <v>138</v>
      </c>
      <c r="C5" s="80" t="s">
        <v>139</v>
      </c>
      <c r="D5" s="80"/>
      <c r="E5" s="80" t="s">
        <v>140</v>
      </c>
      <c r="F5" s="80" t="s">
        <v>141</v>
      </c>
      <c r="G5" s="80" t="s">
        <v>142</v>
      </c>
      <c r="H5" s="80" t="s">
        <v>143</v>
      </c>
      <c r="I5" s="80" t="s">
        <v>144</v>
      </c>
      <c r="J5" s="80" t="s">
        <v>145</v>
      </c>
      <c r="K5" s="80" t="s">
        <v>146</v>
      </c>
      <c r="L5" s="81" t="s">
        <v>147</v>
      </c>
    </row>
    <row r="6" spans="1:12">
      <c r="A6" s="73"/>
      <c r="B6" s="86"/>
      <c r="C6" s="86"/>
      <c r="D6" s="86"/>
      <c r="E6" s="86" t="s">
        <v>148</v>
      </c>
      <c r="F6" s="87" t="s">
        <v>148</v>
      </c>
      <c r="G6" s="86"/>
      <c r="H6" s="90"/>
      <c r="I6" s="86"/>
      <c r="J6" s="88">
        <v>0</v>
      </c>
      <c r="K6" s="86"/>
      <c r="L6" s="89"/>
    </row>
    <row r="7" spans="1:12">
      <c r="A7" s="73"/>
      <c r="B7" s="86"/>
      <c r="C7" s="86"/>
      <c r="D7" s="86"/>
      <c r="E7" s="86"/>
      <c r="F7" s="87"/>
      <c r="G7" s="86"/>
      <c r="H7" s="90"/>
      <c r="I7" s="86"/>
      <c r="J7" s="88"/>
      <c r="K7" s="86"/>
      <c r="L7" s="89"/>
    </row>
    <row r="8" spans="1:12">
      <c r="A8" s="73"/>
      <c r="B8" s="71"/>
      <c r="C8" s="86"/>
      <c r="D8" s="71"/>
      <c r="E8" s="86"/>
      <c r="F8" s="87"/>
      <c r="G8" s="71"/>
      <c r="H8" s="91"/>
      <c r="I8" s="86"/>
      <c r="J8" s="88"/>
      <c r="K8" s="71"/>
      <c r="L8" s="89"/>
    </row>
    <row r="9" spans="1:12">
      <c r="A9" s="73"/>
      <c r="B9" s="71"/>
      <c r="C9" s="86"/>
      <c r="D9" s="71"/>
      <c r="E9" s="86"/>
      <c r="F9" s="87"/>
      <c r="G9" s="71"/>
      <c r="H9" s="91"/>
      <c r="I9" s="86"/>
      <c r="J9" s="88"/>
      <c r="K9" s="71"/>
      <c r="L9" s="89"/>
    </row>
    <row r="10" spans="1:12">
      <c r="A10" s="73"/>
      <c r="B10" s="71"/>
      <c r="C10" s="86"/>
      <c r="D10" s="71"/>
      <c r="E10" s="86"/>
      <c r="F10" s="87"/>
      <c r="G10" s="71"/>
      <c r="H10" s="91"/>
      <c r="I10" s="86"/>
      <c r="J10" s="88"/>
      <c r="K10" s="71"/>
      <c r="L10" s="89"/>
    </row>
    <row r="11" spans="1:12">
      <c r="A11" s="73"/>
      <c r="B11" s="71"/>
      <c r="C11" s="86"/>
      <c r="D11" s="71"/>
      <c r="E11" s="86"/>
      <c r="F11" s="87"/>
      <c r="G11" s="71"/>
      <c r="H11" s="91"/>
      <c r="I11" s="86"/>
      <c r="J11" s="88"/>
      <c r="K11" s="71"/>
      <c r="L11" s="89"/>
    </row>
    <row r="12" spans="1:12">
      <c r="A12" s="73"/>
      <c r="B12" s="71"/>
      <c r="C12" s="86"/>
      <c r="D12" s="71"/>
      <c r="E12" s="71"/>
      <c r="F12" s="87"/>
      <c r="G12" s="71"/>
      <c r="H12" s="91"/>
      <c r="I12" s="86"/>
      <c r="J12" s="88"/>
      <c r="K12" s="71"/>
      <c r="L12" s="89"/>
    </row>
    <row r="13" spans="1:12">
      <c r="A13" s="73"/>
      <c r="B13" s="71"/>
      <c r="C13" s="86"/>
      <c r="D13" s="71"/>
      <c r="E13" s="71"/>
      <c r="F13" s="87"/>
      <c r="G13" s="71"/>
      <c r="H13" s="91"/>
      <c r="I13" s="86"/>
      <c r="J13" s="88"/>
      <c r="K13" s="71"/>
      <c r="L13" s="89"/>
    </row>
    <row r="14" spans="1:12">
      <c r="A14" s="73"/>
      <c r="B14" s="71"/>
      <c r="C14" s="71"/>
      <c r="D14" s="71"/>
      <c r="E14" s="71"/>
      <c r="F14" s="74"/>
      <c r="G14" s="71"/>
      <c r="H14" s="71"/>
      <c r="I14" s="71"/>
      <c r="J14" s="76"/>
      <c r="K14" s="71"/>
      <c r="L14" s="72"/>
    </row>
    <row r="15" spans="1:12">
      <c r="A15" s="73"/>
      <c r="B15" s="71"/>
      <c r="C15" s="71"/>
      <c r="D15" s="71"/>
      <c r="E15" s="71"/>
      <c r="F15" s="74"/>
      <c r="G15" s="71"/>
      <c r="H15" s="71"/>
      <c r="I15" s="71"/>
      <c r="J15" s="76"/>
      <c r="K15" s="71"/>
      <c r="L15" s="72"/>
    </row>
    <row r="16" spans="1:12">
      <c r="A16" s="73"/>
      <c r="B16" s="71"/>
      <c r="C16" s="71"/>
      <c r="D16" s="71"/>
      <c r="E16" s="71"/>
      <c r="F16" s="74"/>
      <c r="G16" s="71"/>
      <c r="H16" s="71"/>
      <c r="I16" s="71"/>
      <c r="J16" s="76"/>
      <c r="K16" s="71"/>
      <c r="L16" s="72"/>
    </row>
    <row r="17" spans="1:12">
      <c r="A17" s="73"/>
      <c r="B17" s="71"/>
      <c r="C17" s="71"/>
      <c r="D17" s="71"/>
      <c r="E17" s="71"/>
      <c r="F17" s="74"/>
      <c r="G17" s="71"/>
      <c r="H17" s="71"/>
      <c r="I17" s="71"/>
      <c r="J17" s="76"/>
      <c r="K17" s="71"/>
      <c r="L17" s="72"/>
    </row>
    <row r="18" spans="1:12">
      <c r="A18" s="73"/>
      <c r="B18" s="71"/>
      <c r="C18" s="71"/>
      <c r="D18" s="71"/>
      <c r="E18" s="71"/>
      <c r="F18" s="74"/>
      <c r="G18" s="71"/>
      <c r="H18" s="71"/>
      <c r="I18" s="71"/>
      <c r="J18" s="76"/>
      <c r="K18" s="71"/>
      <c r="L18" s="72"/>
    </row>
    <row r="19" spans="1:12">
      <c r="A19" s="70"/>
      <c r="B19" s="71"/>
      <c r="C19" s="71"/>
      <c r="D19" s="71"/>
      <c r="E19" s="71"/>
      <c r="F19" s="74"/>
      <c r="G19" s="71"/>
      <c r="H19" s="71"/>
      <c r="I19" s="71"/>
      <c r="J19" s="76"/>
      <c r="K19" s="71"/>
      <c r="L19" s="72"/>
    </row>
    <row r="20" spans="1:12">
      <c r="A20" s="70"/>
      <c r="B20" s="71"/>
      <c r="C20" s="71"/>
      <c r="D20" s="71"/>
      <c r="E20" s="71"/>
      <c r="F20" s="74"/>
      <c r="G20" s="71"/>
      <c r="H20" s="71"/>
      <c r="I20" s="71"/>
      <c r="J20" s="76"/>
      <c r="K20" s="71"/>
      <c r="L20" s="72"/>
    </row>
    <row r="21" spans="1:12">
      <c r="A21" s="70"/>
      <c r="B21" s="71"/>
      <c r="C21" s="71"/>
      <c r="D21" s="71"/>
      <c r="E21" s="71"/>
      <c r="F21" s="74"/>
      <c r="G21" s="71"/>
      <c r="H21" s="71"/>
      <c r="I21" s="71"/>
      <c r="J21" s="76"/>
      <c r="K21" s="71"/>
      <c r="L21" s="72"/>
    </row>
    <row r="22" spans="1:12">
      <c r="A22" s="64"/>
      <c r="B22" s="65"/>
      <c r="C22" s="65"/>
      <c r="D22" s="65"/>
      <c r="E22" s="65"/>
      <c r="F22" s="74"/>
      <c r="G22" s="65"/>
      <c r="H22" s="65"/>
      <c r="I22" s="65"/>
      <c r="J22" s="74"/>
      <c r="K22" s="65"/>
      <c r="L22" s="66"/>
    </row>
    <row r="23" spans="1:12">
      <c r="A23" s="64"/>
      <c r="B23" s="65"/>
      <c r="C23" s="65"/>
      <c r="D23" s="65"/>
      <c r="E23" s="65"/>
      <c r="F23" s="74"/>
      <c r="G23" s="65"/>
      <c r="H23" s="65"/>
      <c r="I23" s="65"/>
      <c r="J23" s="74"/>
      <c r="K23" s="65"/>
      <c r="L23" s="66"/>
    </row>
    <row r="24" spans="1:12">
      <c r="A24" s="64"/>
      <c r="B24" s="65"/>
      <c r="C24" s="65"/>
      <c r="D24" s="65"/>
      <c r="E24" s="65"/>
      <c r="F24" s="74"/>
      <c r="G24" s="65"/>
      <c r="H24" s="65"/>
      <c r="I24" s="65"/>
      <c r="J24" s="74"/>
      <c r="K24" s="65"/>
      <c r="L24" s="66"/>
    </row>
    <row r="25" spans="1:12">
      <c r="A25" s="64"/>
      <c r="B25" s="65"/>
      <c r="C25" s="65"/>
      <c r="D25" s="65"/>
      <c r="E25" s="65"/>
      <c r="F25" s="74"/>
      <c r="G25" s="65"/>
      <c r="H25" s="65"/>
      <c r="I25" s="65"/>
      <c r="J25" s="74"/>
      <c r="K25" s="65"/>
      <c r="L25" s="66"/>
    </row>
    <row r="26" spans="1:12">
      <c r="A26" s="64"/>
      <c r="B26" s="65"/>
      <c r="C26" s="65"/>
      <c r="D26" s="65"/>
      <c r="E26" s="65"/>
      <c r="F26" s="74"/>
      <c r="G26" s="65"/>
      <c r="H26" s="65"/>
      <c r="I26" s="65"/>
      <c r="J26" s="74"/>
      <c r="K26" s="65"/>
      <c r="L26" s="66"/>
    </row>
    <row r="27" spans="1:12">
      <c r="A27" s="64"/>
      <c r="B27" s="65"/>
      <c r="C27" s="65"/>
      <c r="D27" s="65"/>
      <c r="E27" s="65"/>
      <c r="F27" s="74"/>
      <c r="G27" s="65"/>
      <c r="H27" s="65"/>
      <c r="I27" s="65"/>
      <c r="J27" s="74"/>
      <c r="K27" s="65"/>
      <c r="L27" s="66"/>
    </row>
    <row r="28" spans="1:12">
      <c r="A28" s="64"/>
      <c r="B28" s="65"/>
      <c r="C28" s="65"/>
      <c r="D28" s="65"/>
      <c r="E28" s="65"/>
      <c r="F28" s="74"/>
      <c r="G28" s="65"/>
      <c r="H28" s="65"/>
      <c r="I28" s="65"/>
      <c r="J28" s="74"/>
      <c r="K28" s="65"/>
      <c r="L28" s="66"/>
    </row>
    <row r="29" spans="1:12">
      <c r="A29" s="64"/>
      <c r="B29" s="65"/>
      <c r="C29" s="65"/>
      <c r="D29" s="65"/>
      <c r="E29" s="65"/>
      <c r="F29" s="74"/>
      <c r="G29" s="65"/>
      <c r="H29" s="65"/>
      <c r="I29" s="65"/>
      <c r="J29" s="74"/>
      <c r="K29" s="65"/>
      <c r="L29" s="66"/>
    </row>
    <row r="30" spans="1:12">
      <c r="A30" s="64"/>
      <c r="B30" s="65"/>
      <c r="C30" s="65"/>
      <c r="D30" s="65"/>
      <c r="E30" s="65"/>
      <c r="F30" s="74"/>
      <c r="G30" s="65"/>
      <c r="H30" s="65"/>
      <c r="I30" s="65"/>
      <c r="J30" s="74"/>
      <c r="K30" s="65"/>
      <c r="L30" s="66"/>
    </row>
    <row r="31" spans="1:12">
      <c r="A31" s="64"/>
      <c r="B31" s="65"/>
      <c r="C31" s="65"/>
      <c r="D31" s="65"/>
      <c r="E31" s="65"/>
      <c r="F31" s="74"/>
      <c r="G31" s="65"/>
      <c r="H31" s="65"/>
      <c r="I31" s="65"/>
      <c r="J31" s="74"/>
      <c r="K31" s="65"/>
      <c r="L31" s="66"/>
    </row>
    <row r="32" spans="1:12">
      <c r="A32" s="64"/>
      <c r="B32" s="65"/>
      <c r="C32" s="65"/>
      <c r="D32" s="65"/>
      <c r="E32" s="65"/>
      <c r="F32" s="74"/>
      <c r="G32" s="65"/>
      <c r="H32" s="65"/>
      <c r="I32" s="65"/>
      <c r="J32" s="74"/>
      <c r="K32" s="65"/>
      <c r="L32" s="66"/>
    </row>
    <row r="33" spans="1:12">
      <c r="A33" s="64"/>
      <c r="B33" s="65"/>
      <c r="C33" s="65"/>
      <c r="D33" s="65"/>
      <c r="E33" s="65"/>
      <c r="F33" s="74"/>
      <c r="G33" s="65"/>
      <c r="H33" s="65"/>
      <c r="I33" s="65"/>
      <c r="J33" s="74"/>
      <c r="K33" s="65"/>
      <c r="L33" s="66"/>
    </row>
    <row r="34" spans="1:12">
      <c r="A34" s="64"/>
      <c r="B34" s="65"/>
      <c r="C34" s="65"/>
      <c r="D34" s="65"/>
      <c r="E34" s="65"/>
      <c r="F34" s="74"/>
      <c r="G34" s="65"/>
      <c r="H34" s="65"/>
      <c r="I34" s="65"/>
      <c r="J34" s="74"/>
      <c r="K34" s="65"/>
      <c r="L34" s="66"/>
    </row>
    <row r="35" spans="1:12">
      <c r="A35" s="64"/>
      <c r="B35" s="65"/>
      <c r="C35" s="65"/>
      <c r="D35" s="65"/>
      <c r="E35" s="65"/>
      <c r="F35" s="74"/>
      <c r="G35" s="65"/>
      <c r="H35" s="65"/>
      <c r="I35" s="65"/>
      <c r="J35" s="74"/>
      <c r="K35" s="65"/>
      <c r="L35" s="66"/>
    </row>
    <row r="36" spans="1:12">
      <c r="A36" s="64"/>
      <c r="B36" s="65"/>
      <c r="C36" s="65"/>
      <c r="D36" s="65"/>
      <c r="E36" s="65"/>
      <c r="F36" s="74"/>
      <c r="G36" s="65"/>
      <c r="H36" s="65"/>
      <c r="I36" s="65"/>
      <c r="J36" s="74"/>
      <c r="K36" s="65"/>
      <c r="L36" s="66"/>
    </row>
    <row r="37" spans="1:12">
      <c r="A37" s="64"/>
      <c r="B37" s="65"/>
      <c r="C37" s="65"/>
      <c r="D37" s="65"/>
      <c r="E37" s="65"/>
      <c r="F37" s="74"/>
      <c r="G37" s="65"/>
      <c r="H37" s="65"/>
      <c r="I37" s="65"/>
      <c r="J37" s="74"/>
      <c r="K37" s="65"/>
      <c r="L37" s="66"/>
    </row>
    <row r="38" spans="1:12">
      <c r="A38" s="64"/>
      <c r="B38" s="65"/>
      <c r="C38" s="65"/>
      <c r="D38" s="65"/>
      <c r="E38" s="65"/>
      <c r="F38" s="74"/>
      <c r="G38" s="65"/>
      <c r="H38" s="65"/>
      <c r="I38" s="65"/>
      <c r="J38" s="74"/>
      <c r="K38" s="65"/>
      <c r="L38" s="66"/>
    </row>
    <row r="39" spans="1:12">
      <c r="A39" s="64"/>
      <c r="B39" s="65"/>
      <c r="C39" s="65"/>
      <c r="D39" s="65"/>
      <c r="E39" s="65"/>
      <c r="F39" s="74"/>
      <c r="G39" s="65"/>
      <c r="H39" s="65"/>
      <c r="I39" s="65"/>
      <c r="J39" s="74"/>
      <c r="K39" s="65"/>
      <c r="L39" s="66"/>
    </row>
    <row r="40" spans="1:12">
      <c r="A40" s="64"/>
      <c r="B40" s="65"/>
      <c r="C40" s="65"/>
      <c r="D40" s="65"/>
      <c r="E40" s="65"/>
      <c r="F40" s="74"/>
      <c r="G40" s="65"/>
      <c r="H40" s="65"/>
      <c r="I40" s="65"/>
      <c r="J40" s="74"/>
      <c r="K40" s="65"/>
      <c r="L40" s="66"/>
    </row>
    <row r="41" spans="1:12">
      <c r="A41" s="64"/>
      <c r="B41" s="65"/>
      <c r="C41" s="65"/>
      <c r="D41" s="65"/>
      <c r="E41" s="65"/>
      <c r="F41" s="74"/>
      <c r="G41" s="65"/>
      <c r="H41" s="65"/>
      <c r="I41" s="65"/>
      <c r="J41" s="74"/>
      <c r="K41" s="65"/>
      <c r="L41" s="66"/>
    </row>
    <row r="42" spans="1:12">
      <c r="A42" s="64"/>
      <c r="B42" s="65"/>
      <c r="C42" s="65"/>
      <c r="D42" s="65"/>
      <c r="E42" s="65"/>
      <c r="F42" s="74"/>
      <c r="G42" s="65"/>
      <c r="H42" s="65"/>
      <c r="I42" s="65"/>
      <c r="J42" s="74"/>
      <c r="K42" s="65"/>
      <c r="L42" s="66"/>
    </row>
    <row r="43" spans="1:12">
      <c r="A43" s="64"/>
      <c r="B43" s="65"/>
      <c r="C43" s="65"/>
      <c r="D43" s="65"/>
      <c r="E43" s="65"/>
      <c r="F43" s="74"/>
      <c r="G43" s="65"/>
      <c r="H43" s="65"/>
      <c r="I43" s="65"/>
      <c r="J43" s="74"/>
      <c r="K43" s="65"/>
      <c r="L43" s="66"/>
    </row>
    <row r="44" spans="1:12">
      <c r="A44" s="64"/>
      <c r="B44" s="65"/>
      <c r="C44" s="65"/>
      <c r="D44" s="65"/>
      <c r="E44" s="65"/>
      <c r="F44" s="74"/>
      <c r="G44" s="65"/>
      <c r="H44" s="65"/>
      <c r="I44" s="65"/>
      <c r="J44" s="74"/>
      <c r="K44" s="65"/>
      <c r="L44" s="66"/>
    </row>
    <row r="45" spans="1:12">
      <c r="A45" s="64"/>
      <c r="B45" s="65"/>
      <c r="C45" s="65"/>
      <c r="D45" s="65"/>
      <c r="E45" s="65"/>
      <c r="F45" s="74"/>
      <c r="G45" s="65"/>
      <c r="H45" s="65"/>
      <c r="I45" s="65"/>
      <c r="J45" s="74"/>
      <c r="K45" s="65"/>
      <c r="L45" s="66"/>
    </row>
    <row r="46" spans="1:12">
      <c r="A46" s="64"/>
      <c r="B46" s="65"/>
      <c r="C46" s="65"/>
      <c r="D46" s="65"/>
      <c r="E46" s="65"/>
      <c r="F46" s="74"/>
      <c r="G46" s="65"/>
      <c r="H46" s="65"/>
      <c r="I46" s="65"/>
      <c r="J46" s="74"/>
      <c r="K46" s="65"/>
      <c r="L46" s="66"/>
    </row>
    <row r="47" spans="1:12">
      <c r="A47" s="64"/>
      <c r="B47" s="65"/>
      <c r="C47" s="65"/>
      <c r="D47" s="65"/>
      <c r="E47" s="65"/>
      <c r="F47" s="74"/>
      <c r="G47" s="65"/>
      <c r="H47" s="65"/>
      <c r="I47" s="65"/>
      <c r="J47" s="74"/>
      <c r="K47" s="65"/>
      <c r="L47" s="66"/>
    </row>
    <row r="48" spans="1:12">
      <c r="A48" s="64"/>
      <c r="B48" s="65"/>
      <c r="C48" s="65"/>
      <c r="D48" s="65"/>
      <c r="E48" s="65"/>
      <c r="F48" s="74"/>
      <c r="G48" s="65"/>
      <c r="H48" s="65"/>
      <c r="I48" s="65"/>
      <c r="J48" s="74"/>
      <c r="K48" s="65"/>
      <c r="L48" s="66"/>
    </row>
    <row r="49" spans="1:12">
      <c r="A49" s="67"/>
      <c r="B49" s="68"/>
      <c r="C49" s="68"/>
      <c r="D49" s="68"/>
      <c r="E49" s="68"/>
      <c r="F49" s="75"/>
      <c r="G49" s="68"/>
      <c r="H49" s="68"/>
      <c r="I49" s="68"/>
      <c r="J49" s="75"/>
      <c r="K49" s="68"/>
      <c r="L49" s="69"/>
    </row>
    <row r="50" spans="1:12">
      <c r="A50" s="67"/>
      <c r="B50" s="68"/>
      <c r="C50" s="68"/>
      <c r="D50" s="68"/>
      <c r="E50" s="68"/>
      <c r="F50" s="75"/>
      <c r="G50" s="68"/>
      <c r="H50" s="68"/>
      <c r="I50" s="68"/>
      <c r="J50" s="75"/>
      <c r="K50" s="68"/>
      <c r="L50" s="69"/>
    </row>
    <row r="51" spans="1:12" ht="15" thickBot="1">
      <c r="A51" s="495" t="s">
        <v>149</v>
      </c>
      <c r="B51" s="496"/>
      <c r="C51" s="496"/>
      <c r="D51" s="496"/>
      <c r="E51" s="497"/>
      <c r="F51" s="82">
        <v>0</v>
      </c>
      <c r="G51" s="83"/>
      <c r="H51" s="83"/>
      <c r="I51" s="83"/>
      <c r="J51" s="84">
        <v>0</v>
      </c>
      <c r="K51" s="83"/>
      <c r="L51" s="85"/>
    </row>
    <row r="52" spans="1:1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2"/>
      <c r="L52" s="62"/>
    </row>
    <row r="53" spans="1:12" ht="15.6">
      <c r="A53" s="483" t="s">
        <v>150</v>
      </c>
      <c r="B53" s="483"/>
      <c r="C53" s="483"/>
      <c r="D53" s="483"/>
      <c r="E53" s="483"/>
      <c r="F53" s="483"/>
      <c r="G53" s="483"/>
      <c r="H53" s="483"/>
      <c r="I53" s="483"/>
      <c r="J53" s="483"/>
      <c r="K53" s="61"/>
      <c r="L53" s="61"/>
    </row>
    <row r="54" spans="1:12" ht="15.6">
      <c r="A54" s="483"/>
      <c r="B54" s="483"/>
      <c r="C54" s="483"/>
      <c r="D54" s="483"/>
      <c r="E54" s="483"/>
      <c r="F54" s="483"/>
      <c r="G54" s="483"/>
      <c r="H54" s="483"/>
      <c r="I54" s="483"/>
      <c r="J54" s="483"/>
      <c r="K54" s="61"/>
      <c r="L54" s="61"/>
    </row>
    <row r="55" spans="1:12" ht="15.6">
      <c r="A55" s="483"/>
      <c r="B55" s="483"/>
      <c r="C55" s="483"/>
      <c r="D55" s="483"/>
      <c r="E55" s="483"/>
      <c r="F55" s="483"/>
      <c r="G55" s="483"/>
      <c r="H55" s="483"/>
      <c r="I55" s="483"/>
      <c r="J55" s="483"/>
      <c r="K55" s="61"/>
      <c r="L55" s="61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01" t="str">
        <f>INICIO!C4</f>
        <v>OS: INSTITUTO DIVA ALVES DO BRASIL - IDAB</v>
      </c>
      <c r="B1" s="502"/>
      <c r="C1" s="502"/>
      <c r="D1" s="502"/>
      <c r="E1" s="502"/>
      <c r="F1" s="131" t="str">
        <f>INICIO!C6</f>
        <v>MÊS: 10/2021</v>
      </c>
    </row>
    <row r="2" spans="1:6">
      <c r="A2" s="503" t="str">
        <f>INICIO!C5</f>
        <v>UNIDADE: HOSPITAL SÃO LUCAS</v>
      </c>
      <c r="B2" s="504"/>
      <c r="C2" s="504"/>
      <c r="D2" s="504"/>
      <c r="E2" s="504"/>
      <c r="F2" s="505"/>
    </row>
    <row r="3" spans="1:6">
      <c r="A3" s="506" t="s">
        <v>167</v>
      </c>
      <c r="B3" s="507"/>
      <c r="C3" s="507"/>
      <c r="D3" s="507"/>
      <c r="E3" s="507"/>
      <c r="F3" s="508"/>
    </row>
    <row r="4" spans="1:6">
      <c r="A4" s="509"/>
      <c r="B4" s="510"/>
      <c r="C4" s="510"/>
      <c r="D4" s="510"/>
      <c r="E4" s="510"/>
      <c r="F4" s="511"/>
    </row>
    <row r="5" spans="1:6">
      <c r="A5" s="128" t="s">
        <v>168</v>
      </c>
      <c r="B5" s="129" t="s">
        <v>169</v>
      </c>
      <c r="C5" s="129" t="s">
        <v>170</v>
      </c>
      <c r="D5" s="129" t="s">
        <v>56</v>
      </c>
      <c r="E5" s="129" t="s">
        <v>141</v>
      </c>
      <c r="F5" s="130" t="s">
        <v>145</v>
      </c>
    </row>
    <row r="6" spans="1:6" ht="15" customHeight="1">
      <c r="A6" s="125"/>
      <c r="B6" s="126"/>
      <c r="C6" s="126"/>
      <c r="D6" s="126"/>
      <c r="E6" s="126"/>
      <c r="F6" s="127"/>
    </row>
    <row r="7" spans="1:6">
      <c r="A7" s="122"/>
      <c r="B7" s="116"/>
      <c r="C7" s="116"/>
      <c r="D7" s="116"/>
      <c r="E7" s="116"/>
      <c r="F7" s="123"/>
    </row>
    <row r="8" spans="1:6">
      <c r="A8" s="122"/>
      <c r="B8" s="116"/>
      <c r="C8" s="116"/>
      <c r="D8" s="116"/>
      <c r="E8" s="116"/>
      <c r="F8" s="123"/>
    </row>
    <row r="9" spans="1:6">
      <c r="A9" s="122"/>
      <c r="B9" s="116"/>
      <c r="C9" s="116"/>
      <c r="D9" s="116"/>
      <c r="E9" s="116"/>
      <c r="F9" s="123"/>
    </row>
    <row r="10" spans="1:6">
      <c r="A10" s="122"/>
      <c r="B10" s="116"/>
      <c r="C10" s="116"/>
      <c r="D10" s="116"/>
      <c r="E10" s="116"/>
      <c r="F10" s="123"/>
    </row>
    <row r="11" spans="1:6">
      <c r="A11" s="122"/>
      <c r="B11" s="116"/>
      <c r="C11" s="116"/>
      <c r="D11" s="116"/>
      <c r="E11" s="116"/>
      <c r="F11" s="123"/>
    </row>
    <row r="12" spans="1:6">
      <c r="A12" s="122"/>
      <c r="B12" s="116"/>
      <c r="C12" s="116"/>
      <c r="D12" s="116"/>
      <c r="E12" s="116"/>
      <c r="F12" s="123"/>
    </row>
    <row r="13" spans="1:6">
      <c r="A13" s="122"/>
      <c r="B13" s="116"/>
      <c r="C13" s="116"/>
      <c r="D13" s="116"/>
      <c r="E13" s="116"/>
      <c r="F13" s="123"/>
    </row>
    <row r="14" spans="1:6">
      <c r="A14" s="122"/>
      <c r="B14" s="116"/>
      <c r="C14" s="116"/>
      <c r="D14" s="116"/>
      <c r="E14" s="116"/>
      <c r="F14" s="123"/>
    </row>
    <row r="15" spans="1:6">
      <c r="A15" s="122"/>
      <c r="B15" s="116"/>
      <c r="C15" s="116"/>
      <c r="D15" s="116"/>
      <c r="E15" s="116"/>
      <c r="F15" s="123"/>
    </row>
    <row r="16" spans="1:6">
      <c r="A16" s="122"/>
      <c r="B16" s="116"/>
      <c r="C16" s="116"/>
      <c r="D16" s="116"/>
      <c r="E16" s="116"/>
      <c r="F16" s="123"/>
    </row>
    <row r="17" spans="1:6">
      <c r="A17" s="115"/>
      <c r="B17" s="116"/>
      <c r="C17" s="116"/>
      <c r="D17" s="116"/>
      <c r="E17" s="116"/>
      <c r="F17" s="117"/>
    </row>
    <row r="18" spans="1:6">
      <c r="A18" s="115"/>
      <c r="B18" s="116"/>
      <c r="C18" s="116"/>
      <c r="D18" s="116"/>
      <c r="E18" s="116"/>
      <c r="F18" s="117"/>
    </row>
    <row r="19" spans="1:6">
      <c r="A19" s="115"/>
      <c r="B19" s="116"/>
      <c r="C19" s="116"/>
      <c r="D19" s="116"/>
      <c r="E19" s="116"/>
      <c r="F19" s="117"/>
    </row>
    <row r="20" spans="1:6">
      <c r="A20" s="115"/>
      <c r="B20" s="116"/>
      <c r="C20" s="116"/>
      <c r="D20" s="116"/>
      <c r="E20" s="116"/>
      <c r="F20" s="117"/>
    </row>
    <row r="21" spans="1:6">
      <c r="A21" s="115"/>
      <c r="B21" s="116"/>
      <c r="C21" s="116"/>
      <c r="D21" s="116"/>
      <c r="E21" s="116"/>
      <c r="F21" s="117"/>
    </row>
    <row r="22" spans="1:6">
      <c r="A22" s="115"/>
      <c r="B22" s="116"/>
      <c r="C22" s="116"/>
      <c r="D22" s="116"/>
      <c r="E22" s="116"/>
      <c r="F22" s="117"/>
    </row>
    <row r="23" spans="1:6">
      <c r="A23" s="115"/>
      <c r="B23" s="116"/>
      <c r="C23" s="116"/>
      <c r="D23" s="116"/>
      <c r="E23" s="116"/>
      <c r="F23" s="117"/>
    </row>
    <row r="24" spans="1:6">
      <c r="A24" s="115"/>
      <c r="B24" s="116"/>
      <c r="C24" s="116"/>
      <c r="D24" s="116"/>
      <c r="E24" s="116"/>
      <c r="F24" s="117"/>
    </row>
    <row r="25" spans="1:6">
      <c r="A25" s="115"/>
      <c r="B25" s="116"/>
      <c r="C25" s="116"/>
      <c r="D25" s="116"/>
      <c r="E25" s="116"/>
      <c r="F25" s="117"/>
    </row>
    <row r="26" spans="1:6">
      <c r="A26" s="115"/>
      <c r="B26" s="116"/>
      <c r="C26" s="116"/>
      <c r="D26" s="116"/>
      <c r="E26" s="116"/>
      <c r="F26" s="117"/>
    </row>
    <row r="27" spans="1:6">
      <c r="A27" s="115"/>
      <c r="B27" s="116"/>
      <c r="C27" s="116"/>
      <c r="D27" s="116"/>
      <c r="E27" s="116"/>
      <c r="F27" s="117"/>
    </row>
    <row r="28" spans="1:6">
      <c r="A28" s="115"/>
      <c r="B28" s="116"/>
      <c r="C28" s="116"/>
      <c r="D28" s="116"/>
      <c r="E28" s="116"/>
      <c r="F28" s="117"/>
    </row>
    <row r="29" spans="1:6">
      <c r="A29" s="115"/>
      <c r="B29" s="116"/>
      <c r="C29" s="116"/>
      <c r="D29" s="116"/>
      <c r="E29" s="116"/>
      <c r="F29" s="117"/>
    </row>
    <row r="30" spans="1:6">
      <c r="A30" s="115"/>
      <c r="B30" s="116"/>
      <c r="C30" s="116"/>
      <c r="D30" s="116"/>
      <c r="E30" s="116"/>
      <c r="F30" s="117"/>
    </row>
    <row r="31" spans="1:6">
      <c r="A31" s="115"/>
      <c r="B31" s="116"/>
      <c r="C31" s="116"/>
      <c r="D31" s="116"/>
      <c r="E31" s="116"/>
      <c r="F31" s="117"/>
    </row>
    <row r="32" spans="1:6">
      <c r="A32" s="115"/>
      <c r="B32" s="116"/>
      <c r="C32" s="116"/>
      <c r="D32" s="116"/>
      <c r="E32" s="116"/>
      <c r="F32" s="117"/>
    </row>
    <row r="33" spans="1:6">
      <c r="A33" s="115"/>
      <c r="B33" s="116"/>
      <c r="C33" s="116"/>
      <c r="D33" s="116"/>
      <c r="E33" s="116"/>
      <c r="F33" s="117"/>
    </row>
    <row r="34" spans="1:6">
      <c r="A34" s="115"/>
      <c r="B34" s="116"/>
      <c r="C34" s="116"/>
      <c r="D34" s="116"/>
      <c r="E34" s="116"/>
      <c r="F34" s="117"/>
    </row>
    <row r="35" spans="1:6">
      <c r="A35" s="115"/>
      <c r="B35" s="116"/>
      <c r="C35" s="116"/>
      <c r="D35" s="116"/>
      <c r="E35" s="116"/>
      <c r="F35" s="117"/>
    </row>
    <row r="36" spans="1:6">
      <c r="A36" s="115"/>
      <c r="B36" s="116"/>
      <c r="C36" s="116"/>
      <c r="D36" s="116"/>
      <c r="E36" s="116"/>
      <c r="F36" s="117"/>
    </row>
    <row r="37" spans="1:6">
      <c r="A37" s="115"/>
      <c r="B37" s="116"/>
      <c r="C37" s="116"/>
      <c r="D37" s="116"/>
      <c r="E37" s="116"/>
      <c r="F37" s="117"/>
    </row>
    <row r="38" spans="1:6">
      <c r="A38" s="115"/>
      <c r="B38" s="116"/>
      <c r="C38" s="116"/>
      <c r="D38" s="116"/>
      <c r="E38" s="116"/>
      <c r="F38" s="117"/>
    </row>
    <row r="39" spans="1:6">
      <c r="A39" s="115"/>
      <c r="B39" s="116"/>
      <c r="C39" s="116"/>
      <c r="D39" s="116"/>
      <c r="E39" s="116"/>
      <c r="F39" s="117"/>
    </row>
    <row r="40" spans="1:6">
      <c r="A40" s="115"/>
      <c r="B40" s="116"/>
      <c r="C40" s="116"/>
      <c r="D40" s="116"/>
      <c r="E40" s="116"/>
      <c r="F40" s="117"/>
    </row>
    <row r="41" spans="1:6">
      <c r="A41" s="115"/>
      <c r="B41" s="116"/>
      <c r="C41" s="116"/>
      <c r="D41" s="116"/>
      <c r="E41" s="116"/>
      <c r="F41" s="117"/>
    </row>
    <row r="42" spans="1:6">
      <c r="A42" s="115"/>
      <c r="B42" s="116"/>
      <c r="C42" s="116"/>
      <c r="D42" s="116"/>
      <c r="E42" s="116"/>
      <c r="F42" s="117"/>
    </row>
    <row r="43" spans="1:6">
      <c r="A43" s="115"/>
      <c r="B43" s="116"/>
      <c r="C43" s="116"/>
      <c r="D43" s="116"/>
      <c r="E43" s="116"/>
      <c r="F43" s="117"/>
    </row>
    <row r="44" spans="1:6">
      <c r="A44" s="115"/>
      <c r="B44" s="116"/>
      <c r="C44" s="116"/>
      <c r="D44" s="116"/>
      <c r="E44" s="116"/>
      <c r="F44" s="117"/>
    </row>
    <row r="45" spans="1:6">
      <c r="A45" s="115"/>
      <c r="B45" s="116"/>
      <c r="C45" s="116"/>
      <c r="D45" s="116"/>
      <c r="E45" s="116"/>
      <c r="F45" s="117"/>
    </row>
    <row r="46" spans="1:6">
      <c r="A46" s="115"/>
      <c r="B46" s="116"/>
      <c r="C46" s="116"/>
      <c r="D46" s="116"/>
      <c r="E46" s="116"/>
      <c r="F46" s="117"/>
    </row>
    <row r="47" spans="1:6">
      <c r="A47" s="115"/>
      <c r="B47" s="116"/>
      <c r="C47" s="116"/>
      <c r="D47" s="116"/>
      <c r="E47" s="116"/>
      <c r="F47" s="117"/>
    </row>
    <row r="48" spans="1:6">
      <c r="A48" s="115"/>
      <c r="B48" s="116"/>
      <c r="C48" s="116"/>
      <c r="D48" s="116"/>
      <c r="E48" s="116"/>
      <c r="F48" s="117"/>
    </row>
    <row r="49" spans="1:6">
      <c r="A49" s="115"/>
      <c r="B49" s="116"/>
      <c r="C49" s="116"/>
      <c r="D49" s="116"/>
      <c r="E49" s="116"/>
      <c r="F49" s="117"/>
    </row>
    <row r="50" spans="1:6">
      <c r="A50" s="115"/>
      <c r="B50" s="116"/>
      <c r="C50" s="116"/>
      <c r="D50" s="116"/>
      <c r="E50" s="116"/>
      <c r="F50" s="117"/>
    </row>
    <row r="51" spans="1:6">
      <c r="A51" s="115"/>
      <c r="B51" s="116"/>
      <c r="C51" s="116"/>
      <c r="D51" s="116"/>
      <c r="E51" s="116"/>
      <c r="F51" s="117"/>
    </row>
    <row r="52" spans="1:6">
      <c r="A52" s="115"/>
      <c r="B52" s="116"/>
      <c r="C52" s="116"/>
      <c r="D52" s="116"/>
      <c r="E52" s="116"/>
      <c r="F52" s="117"/>
    </row>
    <row r="53" spans="1:6">
      <c r="A53" s="118"/>
      <c r="B53" s="119"/>
      <c r="C53" s="119"/>
      <c r="D53" s="119"/>
      <c r="E53" s="119"/>
      <c r="F53" s="120"/>
    </row>
    <row r="54" spans="1:6">
      <c r="A54" s="118"/>
      <c r="B54" s="119"/>
      <c r="C54" s="119"/>
      <c r="D54" s="119"/>
      <c r="E54" s="119"/>
      <c r="F54" s="120"/>
    </row>
    <row r="55" spans="1:6" ht="15" thickBot="1">
      <c r="A55" s="498" t="s">
        <v>149</v>
      </c>
      <c r="B55" s="499"/>
      <c r="C55" s="499"/>
      <c r="D55" s="500"/>
      <c r="E55" s="121">
        <v>0</v>
      </c>
      <c r="F55" s="124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6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70" customWidth="1"/>
    <col min="23" max="23" width="12" style="212" customWidth="1"/>
    <col min="24" max="24" width="18.33203125" customWidth="1"/>
    <col min="25" max="25" width="15.6640625" customWidth="1"/>
    <col min="26" max="26" width="9.109375" style="170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5" t="s">
        <v>171</v>
      </c>
      <c r="B1" s="132" t="s">
        <v>172</v>
      </c>
      <c r="C1" s="132" t="s">
        <v>173</v>
      </c>
      <c r="D1" s="132" t="s">
        <v>174</v>
      </c>
      <c r="E1" s="132" t="s">
        <v>175</v>
      </c>
      <c r="F1" s="133" t="s">
        <v>176</v>
      </c>
      <c r="G1" s="132" t="s">
        <v>177</v>
      </c>
      <c r="H1" s="132" t="s">
        <v>178</v>
      </c>
      <c r="I1" s="134" t="s">
        <v>179</v>
      </c>
      <c r="J1" s="135" t="s">
        <v>180</v>
      </c>
      <c r="K1" s="136" t="s">
        <v>181</v>
      </c>
      <c r="L1" s="132" t="s">
        <v>182</v>
      </c>
      <c r="M1" s="137" t="s">
        <v>183</v>
      </c>
      <c r="N1" s="134" t="s">
        <v>184</v>
      </c>
      <c r="O1" s="132" t="s">
        <v>185</v>
      </c>
      <c r="P1" s="138" t="s">
        <v>186</v>
      </c>
      <c r="Q1" s="142" t="s">
        <v>187</v>
      </c>
      <c r="R1" s="139" t="s">
        <v>188</v>
      </c>
      <c r="S1" s="132" t="s">
        <v>189</v>
      </c>
      <c r="T1" s="140" t="s">
        <v>190</v>
      </c>
      <c r="U1" s="132" t="s">
        <v>191</v>
      </c>
      <c r="V1" s="168" t="s">
        <v>192</v>
      </c>
      <c r="W1" s="211" t="s">
        <v>193</v>
      </c>
      <c r="X1" s="132" t="s">
        <v>194</v>
      </c>
      <c r="Y1" s="132" t="s">
        <v>195</v>
      </c>
      <c r="Z1" s="168" t="s">
        <v>196</v>
      </c>
      <c r="AA1" s="132" t="s">
        <v>197</v>
      </c>
      <c r="AB1" s="132" t="s">
        <v>198</v>
      </c>
      <c r="AC1" s="132" t="s">
        <v>199</v>
      </c>
      <c r="AD1" s="132" t="s">
        <v>200</v>
      </c>
      <c r="AE1" s="132" t="s">
        <v>201</v>
      </c>
      <c r="AF1" s="132" t="s">
        <v>202</v>
      </c>
      <c r="AG1" s="132" t="s">
        <v>203</v>
      </c>
      <c r="AH1" s="132" t="s">
        <v>204</v>
      </c>
      <c r="AI1" s="132" t="s">
        <v>2</v>
      </c>
      <c r="AJ1" s="132" t="s">
        <v>205</v>
      </c>
      <c r="AK1" s="132" t="s">
        <v>206</v>
      </c>
      <c r="AL1" s="132" t="s">
        <v>207</v>
      </c>
      <c r="AM1" s="132" t="s">
        <v>208</v>
      </c>
      <c r="AN1" s="132" t="s">
        <v>209</v>
      </c>
      <c r="AO1" s="132" t="s">
        <v>210</v>
      </c>
      <c r="AP1" s="132" t="s">
        <v>211</v>
      </c>
      <c r="AQ1" s="141" t="s">
        <v>212</v>
      </c>
      <c r="AR1" s="141" t="s">
        <v>213</v>
      </c>
      <c r="AS1" s="132" t="s">
        <v>214</v>
      </c>
      <c r="AT1" s="132" t="s">
        <v>215</v>
      </c>
      <c r="AU1" s="132" t="s">
        <v>216</v>
      </c>
      <c r="AV1" s="132" t="s">
        <v>217</v>
      </c>
      <c r="AW1" s="132" t="s">
        <v>218</v>
      </c>
      <c r="AX1" s="132" t="s">
        <v>219</v>
      </c>
      <c r="AY1" s="143" t="s">
        <v>220</v>
      </c>
      <c r="AZ1" s="132" t="s">
        <v>221</v>
      </c>
      <c r="BA1" s="132" t="s">
        <v>222</v>
      </c>
    </row>
    <row r="2" spans="1:53">
      <c r="A2" s="174" t="str">
        <f>IFERROR(('[3]Relatório Empregados II'!$A3:$B3),"")</f>
        <v>31/07/2020</v>
      </c>
      <c r="B2" s="146" t="str">
        <f>'[3]Relatório Empregados II'!$D3:$D3</f>
        <v>12955134000900</v>
      </c>
      <c r="C2" s="162" t="str">
        <f>'[3]Relatório Empregados II'!$G3:$G3</f>
        <v>INSTITUTO DIVA ALVES DO BRASIL</v>
      </c>
      <c r="D2" s="165" t="str">
        <f>'[3]Relatório Empregados II'!$J3</f>
        <v>6033075</v>
      </c>
      <c r="E2" s="147" t="str">
        <f>'[3]Relatório Empregados II'!$L3:L3</f>
        <v>UPA 24H PARQUE LAFAIETE - DUQUE DE CAXIAS I</v>
      </c>
      <c r="F2" s="148" t="str">
        <f>'[3]Relatório Empregados II'!$P3:$P3</f>
        <v>0008/2020</v>
      </c>
      <c r="G2" s="177" cm="1">
        <f t="array" ref="G2">'[3]Relatório Empregados II'!$T3:T3</f>
        <v>2020</v>
      </c>
      <c r="H2" s="149" t="str">
        <f>'[3]Relatório Empregados II'!$W3</f>
        <v>07</v>
      </c>
      <c r="I2" s="150">
        <f>'[3]Relatório Empregados II'!$Y3:$Y3</f>
        <v>0</v>
      </c>
      <c r="J2" s="151">
        <f>'[3]Relatório Empregados II'!$AB3:$AB3</f>
        <v>0</v>
      </c>
      <c r="K2" s="166">
        <f>'[3]Relatório Empregados II'!$AE3:$AE3</f>
        <v>0</v>
      </c>
      <c r="L2" s="167" cm="1">
        <f t="array" ref="L2">'[3]Relatório Empregados II'!$AI3:$AI3</f>
        <v>322205</v>
      </c>
      <c r="M2" s="153">
        <f>'[3]Relatório Empregados II'!$AL3:$AL3</f>
        <v>0</v>
      </c>
      <c r="N2" s="154">
        <f>'[3]Relatório Empregados II'!$AP3</f>
        <v>0</v>
      </c>
      <c r="O2" s="167">
        <f>'[3]Relatório Empregados II'!$AR3</f>
        <v>0</v>
      </c>
      <c r="P2" s="155">
        <f>'[3]Relatório Empregados II'!$AT3:$AT3</f>
        <v>0</v>
      </c>
      <c r="Q2" s="156">
        <f>'[3]Relatório Empregados II'!$AX3:$AX3</f>
        <v>180</v>
      </c>
      <c r="R2" s="157">
        <f>'[3]Relatório Empregados II'!$BA3:$BA3</f>
        <v>0</v>
      </c>
      <c r="S2" s="158" t="str">
        <f>'[3]Relatório Empregados II'!$BE3:$BE3</f>
        <v/>
      </c>
      <c r="T2" s="158" t="str">
        <f>'[3]Relatório Empregados II'!$BH3:$BH3</f>
        <v>CLT</v>
      </c>
      <c r="U2" s="152">
        <f>'[3]Relatório Empregados II'!$BK3:$BK3</f>
        <v>0</v>
      </c>
      <c r="V2" s="169">
        <f>'[3]Relatório Empregados II'!$BN3</f>
        <v>0</v>
      </c>
      <c r="W2" s="210">
        <f>'[3]Relatório Empregados II'!$BP3</f>
        <v>0</v>
      </c>
      <c r="X2" s="144">
        <f>'[3]Relatório Empregados II'!$BR3:$BR3</f>
        <v>1665.93</v>
      </c>
      <c r="Y2" s="161">
        <f>'[3]Relatório Empregados II'!$BU3</f>
        <v>0</v>
      </c>
      <c r="Z2" s="171">
        <f>'[3]Relatório Empregados II'!$BW3:$BW3</f>
        <v>0</v>
      </c>
      <c r="AA2" s="172">
        <f>'[3]Relatório Empregados II'!$CA3:$CA3</f>
        <v>0</v>
      </c>
      <c r="AB2" s="172">
        <f>'[3]Relatório Empregados II'!$CD3:$CD3</f>
        <v>209</v>
      </c>
      <c r="AC2" s="172">
        <f>'[3]Relatório Empregados II'!$CG3:$CG3</f>
        <v>0</v>
      </c>
      <c r="AD2" s="172">
        <f>'[3]Relatório Empregados II'!$CJ3</f>
        <v>0</v>
      </c>
      <c r="AE2" s="172">
        <f>'[3]Relatório Empregados II'!$CL3</f>
        <v>0</v>
      </c>
      <c r="AF2" s="172">
        <f>'[3]Relatório Empregados II'!$CN3:$CN3</f>
        <v>0</v>
      </c>
      <c r="AG2" s="172">
        <f>'[3]Relatório Empregados II'!$CQ3</f>
        <v>0</v>
      </c>
      <c r="AH2" s="144">
        <f>'[3]Relatório Empregados II'!$CS3:$CS3</f>
        <v>190.78</v>
      </c>
      <c r="AI2" s="161">
        <f>'[3]Relatório Empregados II'!$CV3:$CV3</f>
        <v>0</v>
      </c>
      <c r="AJ2" s="144">
        <f>'[3]Relatório Empregados II'!$CY3:$CY3</f>
        <v>686.98526000000004</v>
      </c>
      <c r="AK2" s="161">
        <f>'[3]Relatório Empregados II'!$DB3:$DB3</f>
        <v>686.98526000000004</v>
      </c>
      <c r="AL2" s="144">
        <f>'[3]Relatório Empregados II'!$DE3:$DE3</f>
        <v>0</v>
      </c>
      <c r="AM2" s="144">
        <f>'[3]Relatório Empregados II'!$DH3</f>
        <v>0</v>
      </c>
      <c r="AN2" s="161">
        <f>'[3]Relatório Empregados II'!$DJ3</f>
        <v>686.98526000000004</v>
      </c>
      <c r="AO2" s="144">
        <f>'[3]Relatório Empregados II'!$DL3</f>
        <v>0</v>
      </c>
      <c r="AP2" s="144">
        <f>'[3]Relatório Empregados II'!$DM$3:$DM3</f>
        <v>0</v>
      </c>
      <c r="AQ2" s="161"/>
      <c r="AR2" s="161"/>
      <c r="AS2" s="144">
        <f>'[3]Relatório Empregados II'!$DQ3:$DQ3</f>
        <v>0</v>
      </c>
      <c r="AT2" s="173">
        <f>'[3]Relatório Empregados II'!$DT3</f>
        <v>0</v>
      </c>
      <c r="AU2" s="171">
        <f>'[3]Relatório Empregados II'!$DV3</f>
        <v>0</v>
      </c>
      <c r="AV2" s="171">
        <f>'[3]Relatório Empregados II'!$DX3</f>
        <v>0</v>
      </c>
      <c r="AW2" s="160">
        <f>'[3]Relatório Empregados II'!$DZ3</f>
        <v>0</v>
      </c>
      <c r="AX2" s="160">
        <f>'[3]Relatório Empregados II'!$EB3</f>
        <v>0</v>
      </c>
      <c r="AY2" s="171" t="str">
        <f>'[3]Relatório Empregados II'!$ED3</f>
        <v>SALA DE URGENCIA</v>
      </c>
      <c r="AZ2" s="160">
        <f>'[3]Relatório Empregados II'!$EH3</f>
        <v>0</v>
      </c>
      <c r="BA2" s="160">
        <f>IFERROR('[3]Relatório Empregados II'!$EJ3, )</f>
        <v>0</v>
      </c>
    </row>
    <row r="3" spans="1:53">
      <c r="A3" s="174" t="str">
        <f>IFERROR(('[3]Relatório Empregados II'!$A4:$B4),"")</f>
        <v>31/07/2020</v>
      </c>
      <c r="B3" s="146" t="str">
        <f>'[3]Relatório Empregados II'!$D4:$D4</f>
        <v>12955134000900</v>
      </c>
      <c r="C3" s="162" t="str">
        <f>'[3]Relatório Empregados II'!$G4:$G4</f>
        <v>INSTITUTO DIVA ALVES DO BRASIL</v>
      </c>
      <c r="D3" s="165" t="str">
        <f>'[3]Relatório Empregados II'!$J4</f>
        <v>6033075</v>
      </c>
      <c r="E3" s="147" t="str">
        <f>'[3]Relatório Empregados II'!$L4:L4</f>
        <v>UPA 24H PARQUE LAFAIETE - DUQUE DE CAXIAS I</v>
      </c>
      <c r="F3" s="148" t="str">
        <f>'[3]Relatório Empregados II'!$P4:$P4</f>
        <v>0008/2020</v>
      </c>
      <c r="G3" s="177" cm="1">
        <f t="array" ref="G3">'[3]Relatório Empregados II'!$T4:T4</f>
        <v>2020</v>
      </c>
      <c r="H3" s="149" t="str">
        <f>'[3]Relatório Empregados II'!$W4</f>
        <v>07</v>
      </c>
      <c r="I3" s="150">
        <f>'[3]Relatório Empregados II'!$Y4:$Y4</f>
        <v>0</v>
      </c>
      <c r="J3" s="151">
        <f>'[3]Relatório Empregados II'!$AB4:$AB4</f>
        <v>0</v>
      </c>
      <c r="K3" s="166">
        <f>'[3]Relatório Empregados II'!$AE4:$AE4</f>
        <v>0</v>
      </c>
      <c r="L3" s="167" cm="1">
        <f t="array" ref="L3">'[3]Relatório Empregados II'!$AI4:$AI4</f>
        <v>322205</v>
      </c>
      <c r="M3" s="153">
        <f>'[3]Relatório Empregados II'!$AL4:$AL4</f>
        <v>0</v>
      </c>
      <c r="N3" s="154">
        <f>'[3]Relatório Empregados II'!$AP4</f>
        <v>0</v>
      </c>
      <c r="O3" s="167">
        <f>'[3]Relatório Empregados II'!$AR4</f>
        <v>0</v>
      </c>
      <c r="P3" s="155">
        <f>'[3]Relatório Empregados II'!$AT4:$AT4</f>
        <v>0</v>
      </c>
      <c r="Q3" s="156">
        <f>'[3]Relatório Empregados II'!$AX4:$AX4</f>
        <v>180</v>
      </c>
      <c r="R3" s="157">
        <f>'[3]Relatório Empregados II'!$BA4:$BA4</f>
        <v>0</v>
      </c>
      <c r="S3" s="158" t="str">
        <f>'[3]Relatório Empregados II'!$BE4:$BE4</f>
        <v/>
      </c>
      <c r="T3" s="158" t="str">
        <f>'[3]Relatório Empregados II'!$BH4:$BH4</f>
        <v>CLT</v>
      </c>
      <c r="U3" s="152">
        <f>'[3]Relatório Empregados II'!$BK4:$BK4</f>
        <v>0</v>
      </c>
      <c r="V3" s="169">
        <f>'[3]Relatório Empregados II'!$BN4</f>
        <v>0</v>
      </c>
      <c r="W3" s="210">
        <f>'[3]Relatório Empregados II'!$BP4</f>
        <v>0</v>
      </c>
      <c r="X3" s="144">
        <f>'[3]Relatório Empregados II'!$BR4:$BR4</f>
        <v>1665.93</v>
      </c>
      <c r="Y3" s="161">
        <f>'[3]Relatório Empregados II'!$BU4</f>
        <v>0</v>
      </c>
      <c r="Z3" s="171">
        <f>'[3]Relatório Empregados II'!$BW4:$BW4</f>
        <v>0</v>
      </c>
      <c r="AA3" s="172">
        <f>'[3]Relatório Empregados II'!$CA4:$CA4</f>
        <v>0</v>
      </c>
      <c r="AB3" s="172">
        <f>'[3]Relatório Empregados II'!$CD4:$CD4</f>
        <v>209</v>
      </c>
      <c r="AC3" s="172">
        <f>'[3]Relatório Empregados II'!$CG4:$CG4</f>
        <v>0</v>
      </c>
      <c r="AD3" s="172">
        <f>'[3]Relatório Empregados II'!$CJ4</f>
        <v>0</v>
      </c>
      <c r="AE3" s="172">
        <f>'[3]Relatório Empregados II'!$CL4</f>
        <v>0</v>
      </c>
      <c r="AF3" s="172">
        <f>'[3]Relatório Empregados II'!$CN4:$CN4</f>
        <v>0</v>
      </c>
      <c r="AG3" s="172">
        <f>'[3]Relatório Empregados II'!$CQ4</f>
        <v>0</v>
      </c>
      <c r="AH3" s="144">
        <f>'[3]Relatório Empregados II'!$CS4:$CS4</f>
        <v>173.56</v>
      </c>
      <c r="AI3" s="161">
        <f>'[3]Relatório Empregados II'!$CV4:$CV4</f>
        <v>0</v>
      </c>
      <c r="AJ3" s="144">
        <f>'[3]Relatório Empregados II'!$CY4:$CY4</f>
        <v>627.14020000000005</v>
      </c>
      <c r="AK3" s="161">
        <f>'[3]Relatório Empregados II'!$DB4:$DB4</f>
        <v>627.14020000000005</v>
      </c>
      <c r="AL3" s="144">
        <f>'[3]Relatório Empregados II'!$DE4:$DE4</f>
        <v>0</v>
      </c>
      <c r="AM3" s="144">
        <f>'[3]Relatório Empregados II'!$DH4</f>
        <v>0</v>
      </c>
      <c r="AN3" s="161">
        <f>'[3]Relatório Empregados II'!$DJ4</f>
        <v>627.14020000000005</v>
      </c>
      <c r="AO3" s="144">
        <f>'[3]Relatório Empregados II'!$DL4</f>
        <v>0</v>
      </c>
      <c r="AP3" s="144">
        <f>'[3]Relatório Empregados II'!$DM$3:$DM4</f>
        <v>0</v>
      </c>
      <c r="AQ3" s="161"/>
      <c r="AR3" s="161"/>
      <c r="AS3" s="144">
        <f>'[3]Relatório Empregados II'!$DQ4:$DQ4</f>
        <v>0</v>
      </c>
      <c r="AT3" s="173">
        <f>'[3]Relatório Empregados II'!$DT4</f>
        <v>0</v>
      </c>
      <c r="AU3" s="171">
        <f>'[3]Relatório Empregados II'!$DV4</f>
        <v>0</v>
      </c>
      <c r="AV3" s="171">
        <f>'[3]Relatório Empregados II'!$DX4</f>
        <v>0</v>
      </c>
      <c r="AW3" s="160">
        <f>'[3]Relatório Empregados II'!$DZ4</f>
        <v>0</v>
      </c>
      <c r="AX3" s="160">
        <f>'[3]Relatório Empregados II'!$EB4</f>
        <v>0</v>
      </c>
      <c r="AY3" s="171" t="str">
        <f>'[3]Relatório Empregados II'!$ED4</f>
        <v>SALA DE MEDICAÇAO</v>
      </c>
      <c r="AZ3" s="160">
        <f>'[3]Relatório Empregados II'!$EH4</f>
        <v>0</v>
      </c>
      <c r="BA3" s="160">
        <f>'[3]Relatório Empregados II'!$EJ4</f>
        <v>0</v>
      </c>
    </row>
    <row r="4" spans="1:53">
      <c r="A4" s="174" t="str">
        <f>IFERROR(('[3]Relatório Empregados II'!$A5:$B5),"")</f>
        <v>31/07/2020</v>
      </c>
      <c r="B4" s="146" t="str">
        <f>'[3]Relatório Empregados II'!$D5:$D5</f>
        <v>12955134000900</v>
      </c>
      <c r="C4" s="162" t="str">
        <f>'[3]Relatório Empregados II'!$G5:$G5</f>
        <v>INSTITUTO DIVA ALVES DO BRASIL</v>
      </c>
      <c r="D4" s="165" t="str">
        <f>'[3]Relatório Empregados II'!$J5</f>
        <v>6033075</v>
      </c>
      <c r="E4" s="147" t="str">
        <f>'[3]Relatório Empregados II'!$L5:L5</f>
        <v>UPA 24H PARQUE LAFAIETE - DUQUE DE CAXIAS I</v>
      </c>
      <c r="F4" s="148" t="str">
        <f>'[3]Relatório Empregados II'!$P5:$P5</f>
        <v>0008/2020</v>
      </c>
      <c r="G4" s="177" cm="1">
        <f t="array" ref="G4">'[3]Relatório Empregados II'!$T5:T5</f>
        <v>2020</v>
      </c>
      <c r="H4" s="149" t="str">
        <f>'[3]Relatório Empregados II'!$W5</f>
        <v>07</v>
      </c>
      <c r="I4" s="150">
        <f>'[3]Relatório Empregados II'!$Y5:$Y5</f>
        <v>0</v>
      </c>
      <c r="J4" s="151">
        <f>'[3]Relatório Empregados II'!$AB5:$AB5</f>
        <v>0</v>
      </c>
      <c r="K4" s="166">
        <f>'[3]Relatório Empregados II'!$AE5:$AE5</f>
        <v>0</v>
      </c>
      <c r="L4" s="167" cm="1">
        <f t="array" ref="L4">'[3]Relatório Empregados II'!$AI5:$AI5</f>
        <v>223505</v>
      </c>
      <c r="M4" s="153">
        <f>'[3]Relatório Empregados II'!$AL5:$AL5</f>
        <v>0</v>
      </c>
      <c r="N4" s="154">
        <f>'[3]Relatório Empregados II'!$AP5</f>
        <v>0</v>
      </c>
      <c r="O4" s="167">
        <f>'[3]Relatório Empregados II'!$AR5</f>
        <v>0</v>
      </c>
      <c r="P4" s="155">
        <f>'[3]Relatório Empregados II'!$AT5:$AT5</f>
        <v>0</v>
      </c>
      <c r="Q4" s="156">
        <f>'[3]Relatório Empregados II'!$AX5:$AX5</f>
        <v>180</v>
      </c>
      <c r="R4" s="157">
        <f>'[3]Relatório Empregados II'!$BA5:$BA5</f>
        <v>0</v>
      </c>
      <c r="S4" s="158" t="str">
        <f>'[3]Relatório Empregados II'!$BE5:$BE5</f>
        <v/>
      </c>
      <c r="T4" s="158" t="str">
        <f>'[3]Relatório Empregados II'!$BH5:$BH5</f>
        <v>CLT</v>
      </c>
      <c r="U4" s="152">
        <f>'[3]Relatório Empregados II'!$BK5:$BK5</f>
        <v>0</v>
      </c>
      <c r="V4" s="169">
        <f>'[3]Relatório Empregados II'!$BN5</f>
        <v>0</v>
      </c>
      <c r="W4" s="210">
        <f>'[3]Relatório Empregados II'!$BP5</f>
        <v>0</v>
      </c>
      <c r="X4" s="144">
        <f>'[3]Relatório Empregados II'!$BR5:$BR5</f>
        <v>3158.96</v>
      </c>
      <c r="Y4" s="161">
        <f>'[3]Relatório Empregados II'!$BU5</f>
        <v>0</v>
      </c>
      <c r="Z4" s="171">
        <f>'[3]Relatório Empregados II'!$BW5:$BW5</f>
        <v>0</v>
      </c>
      <c r="AA4" s="172">
        <f>'[3]Relatório Empregados II'!$CA5:$CA5</f>
        <v>0</v>
      </c>
      <c r="AB4" s="172">
        <f>'[3]Relatório Empregados II'!$CD5:$CD5</f>
        <v>209</v>
      </c>
      <c r="AC4" s="172">
        <f>'[3]Relatório Empregados II'!$CG5:$CG5</f>
        <v>0</v>
      </c>
      <c r="AD4" s="172">
        <f>'[3]Relatório Empregados II'!$CJ5</f>
        <v>0</v>
      </c>
      <c r="AE4" s="172">
        <f>'[3]Relatório Empregados II'!$CL5</f>
        <v>0</v>
      </c>
      <c r="AF4" s="172">
        <f>'[3]Relatório Empregados II'!$CN5:$CN5</f>
        <v>0</v>
      </c>
      <c r="AG4" s="172">
        <f>'[3]Relatório Empregados II'!$CQ5</f>
        <v>0</v>
      </c>
      <c r="AH4" s="144">
        <f>'[3]Relatório Empregados II'!$CS5:$CS5</f>
        <v>471</v>
      </c>
      <c r="AI4" s="161">
        <f>'[3]Relatório Empregados II'!$CV5:$CV5</f>
        <v>0</v>
      </c>
      <c r="AJ4" s="144">
        <f>'[3]Relatório Empregados II'!$CY5:$CY5</f>
        <v>1636.7500199999999</v>
      </c>
      <c r="AK4" s="161">
        <f>'[3]Relatório Empregados II'!$DB5:$DB5</f>
        <v>1636.7500199999999</v>
      </c>
      <c r="AL4" s="144">
        <f>'[3]Relatório Empregados II'!$DE5:$DE5</f>
        <v>0</v>
      </c>
      <c r="AM4" s="144">
        <f>'[3]Relatório Empregados II'!$DH5</f>
        <v>0</v>
      </c>
      <c r="AN4" s="161">
        <f>'[3]Relatório Empregados II'!$DJ5</f>
        <v>1636.7500199999999</v>
      </c>
      <c r="AO4" s="144">
        <f>'[3]Relatório Empregados II'!$DL5</f>
        <v>0</v>
      </c>
      <c r="AP4" s="144">
        <f>'[3]Relatório Empregados II'!$DM$3:$DM5</f>
        <v>0</v>
      </c>
      <c r="AQ4" s="161"/>
      <c r="AR4" s="161"/>
      <c r="AS4" s="144">
        <f>'[3]Relatório Empregados II'!$DQ5:$DQ5</f>
        <v>0</v>
      </c>
      <c r="AT4" s="173">
        <f>'[3]Relatório Empregados II'!$DT5</f>
        <v>0</v>
      </c>
      <c r="AU4" s="171">
        <f>'[3]Relatório Empregados II'!$DV5</f>
        <v>0</v>
      </c>
      <c r="AV4" s="171">
        <f>'[3]Relatório Empregados II'!$DX5</f>
        <v>0</v>
      </c>
      <c r="AW4" s="160">
        <f>'[3]Relatório Empregados II'!$DZ5</f>
        <v>0</v>
      </c>
      <c r="AX4" s="160">
        <f>'[3]Relatório Empregados II'!$EB5</f>
        <v>0</v>
      </c>
      <c r="AY4" s="171" t="str">
        <f>'[3]Relatório Empregados II'!$ED5</f>
        <v>SALA DE OBSERVAÇAO</v>
      </c>
      <c r="AZ4" s="160">
        <f>'[3]Relatório Empregados II'!$EH5</f>
        <v>0</v>
      </c>
      <c r="BA4" s="160">
        <f>'[3]Relatório Empregados II'!$EJ5</f>
        <v>0</v>
      </c>
    </row>
    <row r="5" spans="1:53">
      <c r="A5" s="174" t="str">
        <f>IFERROR(('[3]Relatório Empregados II'!$A6:$B6),"")</f>
        <v>31/07/2020</v>
      </c>
      <c r="B5" s="146" t="str">
        <f>'[3]Relatório Empregados II'!$D6:$D6</f>
        <v>12955134000900</v>
      </c>
      <c r="C5" s="162" t="str">
        <f>'[3]Relatório Empregados II'!$G6:$G6</f>
        <v>INSTITUTO DIVA ALVES DO BRASIL</v>
      </c>
      <c r="D5" s="165" t="str">
        <f>'[3]Relatório Empregados II'!$J6</f>
        <v>6033075</v>
      </c>
      <c r="E5" s="147" t="str">
        <f>'[3]Relatório Empregados II'!$L6:L6</f>
        <v>UPA 24H PARQUE LAFAIETE - DUQUE DE CAXIAS I</v>
      </c>
      <c r="F5" s="148" t="str">
        <f>'[3]Relatório Empregados II'!$P6:$P6</f>
        <v>0008/2020</v>
      </c>
      <c r="G5" s="177" cm="1">
        <f t="array" ref="G5">'[3]Relatório Empregados II'!$T6:T6</f>
        <v>2020</v>
      </c>
      <c r="H5" s="149" t="str">
        <f>'[3]Relatório Empregados II'!$W6</f>
        <v>07</v>
      </c>
      <c r="I5" s="150">
        <f>'[3]Relatório Empregados II'!$Y6:$Y6</f>
        <v>0</v>
      </c>
      <c r="J5" s="151">
        <f>'[3]Relatório Empregados II'!$AB6:$AB6</f>
        <v>0</v>
      </c>
      <c r="K5" s="166">
        <f>'[3]Relatório Empregados II'!$AE6:$AE6</f>
        <v>0</v>
      </c>
      <c r="L5" s="167" cm="1">
        <f t="array" ref="L5">'[3]Relatório Empregados II'!$AI6:$AI6</f>
        <v>422105</v>
      </c>
      <c r="M5" s="153">
        <f>'[3]Relatório Empregados II'!$AL6:$AL6</f>
        <v>0</v>
      </c>
      <c r="N5" s="154">
        <f>'[3]Relatório Empregados II'!$AP6</f>
        <v>0</v>
      </c>
      <c r="O5" s="167">
        <f>'[3]Relatório Empregados II'!$AR6</f>
        <v>0</v>
      </c>
      <c r="P5" s="155">
        <f>'[3]Relatório Empregados II'!$AT6:$AT6</f>
        <v>0</v>
      </c>
      <c r="Q5" s="156">
        <f>'[3]Relatório Empregados II'!$AX6:$AX6</f>
        <v>180</v>
      </c>
      <c r="R5" s="157">
        <f>'[3]Relatório Empregados II'!$BA6:$BA6</f>
        <v>0</v>
      </c>
      <c r="S5" s="158" t="str">
        <f>'[3]Relatório Empregados II'!$BE6:$BE6</f>
        <v/>
      </c>
      <c r="T5" s="158" t="str">
        <f>'[3]Relatório Empregados II'!$BH6:$BH6</f>
        <v>CLT</v>
      </c>
      <c r="U5" s="152">
        <f>'[3]Relatório Empregados II'!$BK6:$BK6</f>
        <v>0</v>
      </c>
      <c r="V5" s="169">
        <f>'[3]Relatório Empregados II'!$BN6</f>
        <v>0</v>
      </c>
      <c r="W5" s="210">
        <f>'[3]Relatório Empregados II'!$BP6</f>
        <v>0</v>
      </c>
      <c r="X5" s="144">
        <f>'[3]Relatório Empregados II'!$BR6:$BR6</f>
        <v>1375.01</v>
      </c>
      <c r="Y5" s="161">
        <f>'[3]Relatório Empregados II'!$BU6</f>
        <v>0</v>
      </c>
      <c r="Z5" s="171">
        <f>'[3]Relatório Empregados II'!$BW6:$BW6</f>
        <v>0</v>
      </c>
      <c r="AA5" s="172">
        <f>'[3]Relatório Empregados II'!$CA6:$CA6</f>
        <v>0</v>
      </c>
      <c r="AB5" s="172">
        <f>'[3]Relatório Empregados II'!$CD6:$CD6</f>
        <v>209</v>
      </c>
      <c r="AC5" s="172">
        <f>'[3]Relatório Empregados II'!$CG6:$CG6</f>
        <v>0</v>
      </c>
      <c r="AD5" s="172">
        <f>'[3]Relatório Empregados II'!$CJ6</f>
        <v>0</v>
      </c>
      <c r="AE5" s="172">
        <f>'[3]Relatório Empregados II'!$CL6</f>
        <v>0</v>
      </c>
      <c r="AF5" s="172">
        <f>'[3]Relatório Empregados II'!$CN6:$CN6</f>
        <v>0</v>
      </c>
      <c r="AG5" s="172">
        <f>'[3]Relatório Empregados II'!$CQ6</f>
        <v>0</v>
      </c>
      <c r="AH5" s="144">
        <f>'[3]Relatório Empregados II'!$CS6:$CS6</f>
        <v>140.87</v>
      </c>
      <c r="AI5" s="161">
        <f>'[3]Relatório Empregados II'!$CV6:$CV6</f>
        <v>0</v>
      </c>
      <c r="AJ5" s="144">
        <f>'[3]Relatório Empregados II'!$CY6:$CY6</f>
        <v>489.52463999999998</v>
      </c>
      <c r="AK5" s="161">
        <f>'[3]Relatório Empregados II'!$DB6:$DB6</f>
        <v>489.52463999999998</v>
      </c>
      <c r="AL5" s="144">
        <f>'[3]Relatório Empregados II'!$DE6:$DE6</f>
        <v>0</v>
      </c>
      <c r="AM5" s="144">
        <f>'[3]Relatório Empregados II'!$DH6</f>
        <v>0</v>
      </c>
      <c r="AN5" s="161">
        <f>'[3]Relatório Empregados II'!$DJ6</f>
        <v>489.52463999999998</v>
      </c>
      <c r="AO5" s="144">
        <f>'[3]Relatório Empregados II'!$DL6</f>
        <v>0</v>
      </c>
      <c r="AP5" s="144">
        <f>'[3]Relatório Empregados II'!$DM$3:$DM6</f>
        <v>0</v>
      </c>
      <c r="AQ5" s="161"/>
      <c r="AR5" s="161"/>
      <c r="AS5" s="144">
        <f>'[3]Relatório Empregados II'!$DQ6:$DQ6</f>
        <v>0</v>
      </c>
      <c r="AT5" s="173">
        <f>'[3]Relatório Empregados II'!$DT6</f>
        <v>0</v>
      </c>
      <c r="AU5" s="171">
        <f>'[3]Relatório Empregados II'!$DV6</f>
        <v>0</v>
      </c>
      <c r="AV5" s="171">
        <f>'[3]Relatório Empregados II'!$DX6</f>
        <v>0</v>
      </c>
      <c r="AW5" s="160">
        <f>'[3]Relatório Empregados II'!$DZ6</f>
        <v>0</v>
      </c>
      <c r="AX5" s="160">
        <f>'[3]Relatório Empregados II'!$EB6</f>
        <v>0</v>
      </c>
      <c r="AY5" s="171" t="str">
        <f>'[3]Relatório Empregados II'!$ED6</f>
        <v>RECEPÇÃO</v>
      </c>
      <c r="AZ5" s="160">
        <f>'[3]Relatório Empregados II'!$EH6</f>
        <v>0</v>
      </c>
      <c r="BA5" s="160">
        <f>'[3]Relatório Empregados II'!$EJ6</f>
        <v>0</v>
      </c>
    </row>
    <row r="6" spans="1:53">
      <c r="A6" s="174" t="str">
        <f>IFERROR(('[3]Relatório Empregados II'!$A7:$B7),"")</f>
        <v>31/07/2020</v>
      </c>
      <c r="B6" s="146" t="str">
        <f>'[3]Relatório Empregados II'!$D7:$D7</f>
        <v>12955134000900</v>
      </c>
      <c r="C6" s="162" t="str">
        <f>'[3]Relatório Empregados II'!$G7:$G7</f>
        <v>INSTITUTO DIVA ALVES DO BRASIL</v>
      </c>
      <c r="D6" s="165" t="str">
        <f>'[3]Relatório Empregados II'!$J7</f>
        <v>6033075</v>
      </c>
      <c r="E6" s="147" t="str">
        <f>'[3]Relatório Empregados II'!$L7:L7</f>
        <v>UPA 24H PARQUE LAFAIETE - DUQUE DE CAXIAS I</v>
      </c>
      <c r="F6" s="148" t="str">
        <f>'[3]Relatório Empregados II'!$P7:$P7</f>
        <v>0008/2020</v>
      </c>
      <c r="G6" s="177" cm="1">
        <f t="array" ref="G6">'[3]Relatório Empregados II'!$T7:T7</f>
        <v>2020</v>
      </c>
      <c r="H6" s="149" t="str">
        <f>'[3]Relatório Empregados II'!$W7</f>
        <v>07</v>
      </c>
      <c r="I6" s="150">
        <f>'[3]Relatório Empregados II'!$Y7:$Y7</f>
        <v>0</v>
      </c>
      <c r="J6" s="151">
        <f>'[3]Relatório Empregados II'!$AB7:$AB7</f>
        <v>0</v>
      </c>
      <c r="K6" s="166">
        <f>'[3]Relatório Empregados II'!$AE7:$AE7</f>
        <v>0</v>
      </c>
      <c r="L6" s="167" cm="1">
        <f t="array" ref="L6">'[3]Relatório Empregados II'!$AI7:$AI7</f>
        <v>414105</v>
      </c>
      <c r="M6" s="153">
        <f>'[3]Relatório Empregados II'!$AL7:$AL7</f>
        <v>0</v>
      </c>
      <c r="N6" s="154">
        <f>'[3]Relatório Empregados II'!$AP7</f>
        <v>0</v>
      </c>
      <c r="O6" s="167">
        <f>'[3]Relatório Empregados II'!$AR7</f>
        <v>0</v>
      </c>
      <c r="P6" s="155">
        <f>'[3]Relatório Empregados II'!$AT7:$AT7</f>
        <v>0</v>
      </c>
      <c r="Q6" s="156">
        <f>'[3]Relatório Empregados II'!$AX7:$AX7</f>
        <v>180</v>
      </c>
      <c r="R6" s="157">
        <f>'[3]Relatório Empregados II'!$BA7:$BA7</f>
        <v>0</v>
      </c>
      <c r="S6" s="158" t="str">
        <f>'[3]Relatório Empregados II'!$BE7:$BE7</f>
        <v/>
      </c>
      <c r="T6" s="158" t="str">
        <f>'[3]Relatório Empregados II'!$BH7:$BH7</f>
        <v>CLT</v>
      </c>
      <c r="U6" s="152">
        <f>'[3]Relatório Empregados II'!$BK7:$BK7</f>
        <v>0</v>
      </c>
      <c r="V6" s="169">
        <f>'[3]Relatório Empregados II'!$BN7</f>
        <v>0</v>
      </c>
      <c r="W6" s="210">
        <f>'[3]Relatório Empregados II'!$BP7</f>
        <v>0</v>
      </c>
      <c r="X6" s="144">
        <f>'[3]Relatório Empregados II'!$BR7:$BR7</f>
        <v>1375.01</v>
      </c>
      <c r="Y6" s="161">
        <f>'[3]Relatório Empregados II'!$BU7</f>
        <v>0</v>
      </c>
      <c r="Z6" s="171">
        <f>'[3]Relatório Empregados II'!$BW7:$BW7</f>
        <v>0</v>
      </c>
      <c r="AA6" s="172">
        <f>'[3]Relatório Empregados II'!$CA7:$CA7</f>
        <v>0</v>
      </c>
      <c r="AB6" s="172">
        <f>'[3]Relatório Empregados II'!$CD7:$CD7</f>
        <v>0</v>
      </c>
      <c r="AC6" s="172">
        <f>'[3]Relatório Empregados II'!$CG7:$CG7</f>
        <v>0</v>
      </c>
      <c r="AD6" s="172">
        <f>'[3]Relatório Empregados II'!$CJ7</f>
        <v>0</v>
      </c>
      <c r="AE6" s="172">
        <f>'[3]Relatório Empregados II'!$CL7</f>
        <v>0</v>
      </c>
      <c r="AF6" s="172">
        <f>'[3]Relatório Empregados II'!$CN7:$CN7</f>
        <v>1692.54</v>
      </c>
      <c r="AG6" s="172">
        <f>'[3]Relatório Empregados II'!$CQ7</f>
        <v>0</v>
      </c>
      <c r="AH6" s="144">
        <f>'[3]Relatório Empregados II'!$CS7:$CS7</f>
        <v>135.4</v>
      </c>
      <c r="AI6" s="161">
        <f>'[3]Relatório Empregados II'!$CV7:$CV7</f>
        <v>0</v>
      </c>
      <c r="AJ6" s="144">
        <f>'[3]Relatório Empregados II'!$CY7:$CY7</f>
        <v>470.52611999999999</v>
      </c>
      <c r="AK6" s="161">
        <f>'[3]Relatório Empregados II'!$DB7:$DB7</f>
        <v>470.52611999999999</v>
      </c>
      <c r="AL6" s="144">
        <f>'[3]Relatório Empregados II'!$DE7:$DE7</f>
        <v>0</v>
      </c>
      <c r="AM6" s="144">
        <f>'[3]Relatório Empregados II'!$DH7</f>
        <v>0</v>
      </c>
      <c r="AN6" s="161">
        <f>'[3]Relatório Empregados II'!$DJ7</f>
        <v>470.52611999999999</v>
      </c>
      <c r="AO6" s="144">
        <f>'[3]Relatório Empregados II'!$DL7</f>
        <v>0</v>
      </c>
      <c r="AP6" s="144">
        <f>'[3]Relatório Empregados II'!$DM$3:$DM7</f>
        <v>0</v>
      </c>
      <c r="AQ6" s="161"/>
      <c r="AR6" s="161"/>
      <c r="AS6" s="144">
        <f>'[3]Relatório Empregados II'!$DQ7:$DQ7</f>
        <v>0</v>
      </c>
      <c r="AT6" s="173">
        <f>'[3]Relatório Empregados II'!$DT7</f>
        <v>0</v>
      </c>
      <c r="AU6" s="171">
        <f>'[3]Relatório Empregados II'!$DV7</f>
        <v>0</v>
      </c>
      <c r="AV6" s="171">
        <f>'[3]Relatório Empregados II'!$DX7</f>
        <v>0</v>
      </c>
      <c r="AW6" s="160">
        <f>'[3]Relatório Empregados II'!$DZ7</f>
        <v>0</v>
      </c>
      <c r="AX6" s="160">
        <f>'[3]Relatório Empregados II'!$EB7</f>
        <v>0</v>
      </c>
      <c r="AY6" s="171" t="str">
        <f>'[3]Relatório Empregados II'!$ED7</f>
        <v>ALMOXARIFADO</v>
      </c>
      <c r="AZ6" s="160">
        <f>'[3]Relatório Empregados II'!$EH7</f>
        <v>0</v>
      </c>
      <c r="BA6" s="160">
        <f>'[3]Relatório Empregados II'!$EJ7</f>
        <v>0</v>
      </c>
    </row>
    <row r="7" spans="1:53">
      <c r="A7" s="174" t="str">
        <f>IFERROR(('[3]Relatório Empregados II'!$A8:$B8),"")</f>
        <v>31/07/2020</v>
      </c>
      <c r="B7" s="146" t="str">
        <f>'[3]Relatório Empregados II'!$D8:$D8</f>
        <v>12955134000900</v>
      </c>
      <c r="C7" s="162" t="str">
        <f>'[3]Relatório Empregados II'!$G8:$G8</f>
        <v>INSTITUTO DIVA ALVES DO BRASIL</v>
      </c>
      <c r="D7" s="165" t="str">
        <f>'[3]Relatório Empregados II'!$J8</f>
        <v>6033075</v>
      </c>
      <c r="E7" s="147" t="str">
        <f>'[3]Relatório Empregados II'!$L8:L8</f>
        <v>UPA 24H PARQUE LAFAIETE - DUQUE DE CAXIAS I</v>
      </c>
      <c r="F7" s="148" t="str">
        <f>'[3]Relatório Empregados II'!$P8:$P8</f>
        <v>0008/2020</v>
      </c>
      <c r="G7" s="177" cm="1">
        <f t="array" ref="G7">'[3]Relatório Empregados II'!$T8:T8</f>
        <v>2020</v>
      </c>
      <c r="H7" s="149" t="str">
        <f>'[3]Relatório Empregados II'!$W8</f>
        <v>07</v>
      </c>
      <c r="I7" s="150">
        <f>'[3]Relatório Empregados II'!$Y8:$Y8</f>
        <v>0</v>
      </c>
      <c r="J7" s="151">
        <f>'[3]Relatório Empregados II'!$AB8:$AB8</f>
        <v>0</v>
      </c>
      <c r="K7" s="166">
        <f>'[3]Relatório Empregados II'!$AE8:$AE8</f>
        <v>0</v>
      </c>
      <c r="L7" s="167" cm="1">
        <f t="array" ref="L7">'[3]Relatório Empregados II'!$AI8:$AI8</f>
        <v>411010</v>
      </c>
      <c r="M7" s="153">
        <f>'[3]Relatório Empregados II'!$AL8:$AL8</f>
        <v>0</v>
      </c>
      <c r="N7" s="154">
        <f>'[3]Relatório Empregados II'!$AP8</f>
        <v>0</v>
      </c>
      <c r="O7" s="167">
        <f>'[3]Relatório Empregados II'!$AR8</f>
        <v>0</v>
      </c>
      <c r="P7" s="155">
        <f>'[3]Relatório Empregados II'!$AT8:$AT8</f>
        <v>0</v>
      </c>
      <c r="Q7" s="156">
        <f>'[3]Relatório Empregados II'!$AX8:$AX8</f>
        <v>180</v>
      </c>
      <c r="R7" s="157">
        <f>'[3]Relatório Empregados II'!$BA8:$BA8</f>
        <v>0</v>
      </c>
      <c r="S7" s="158" t="str">
        <f>'[3]Relatório Empregados II'!$BE8:$BE8</f>
        <v/>
      </c>
      <c r="T7" s="158" t="str">
        <f>'[3]Relatório Empregados II'!$BH8:$BH8</f>
        <v>CLT</v>
      </c>
      <c r="U7" s="152">
        <f>'[3]Relatório Empregados II'!$BK8:$BK8</f>
        <v>0</v>
      </c>
      <c r="V7" s="169">
        <f>'[3]Relatório Empregados II'!$BN8</f>
        <v>0</v>
      </c>
      <c r="W7" s="210">
        <f>'[3]Relatório Empregados II'!$BP8</f>
        <v>0</v>
      </c>
      <c r="X7" s="144">
        <f>'[3]Relatório Empregados II'!$BR8:$BR8</f>
        <v>1375.01</v>
      </c>
      <c r="Y7" s="161">
        <f>'[3]Relatório Empregados II'!$BU8</f>
        <v>0</v>
      </c>
      <c r="Z7" s="171">
        <f>'[3]Relatório Empregados II'!$BW8:$BW8</f>
        <v>0</v>
      </c>
      <c r="AA7" s="172">
        <f>'[3]Relatório Empregados II'!$CA8:$CA8</f>
        <v>0</v>
      </c>
      <c r="AB7" s="172">
        <f>'[3]Relatório Empregados II'!$CD8:$CD8</f>
        <v>209</v>
      </c>
      <c r="AC7" s="172">
        <f>'[3]Relatório Empregados II'!$CG8:$CG8</f>
        <v>0</v>
      </c>
      <c r="AD7" s="172">
        <f>'[3]Relatório Empregados II'!$CJ8</f>
        <v>0</v>
      </c>
      <c r="AE7" s="172">
        <f>'[3]Relatório Empregados II'!$CL8</f>
        <v>0</v>
      </c>
      <c r="AF7" s="172">
        <f>'[3]Relatório Empregados II'!$CN8:$CN8</f>
        <v>0</v>
      </c>
      <c r="AG7" s="172">
        <f>'[3]Relatório Empregados II'!$CQ8</f>
        <v>0</v>
      </c>
      <c r="AH7" s="144">
        <f>'[3]Relatório Empregados II'!$CS8:$CS8</f>
        <v>148.28</v>
      </c>
      <c r="AI7" s="161">
        <f>'[3]Relatório Empregados II'!$CV8:$CV8</f>
        <v>0</v>
      </c>
      <c r="AJ7" s="144">
        <f>'[3]Relatório Empregados II'!$CY8:$CY8</f>
        <v>515.29801999999995</v>
      </c>
      <c r="AK7" s="161">
        <f>'[3]Relatório Empregados II'!$DB8:$DB8</f>
        <v>515.29801999999995</v>
      </c>
      <c r="AL7" s="144">
        <f>'[3]Relatório Empregados II'!$DE8:$DE8</f>
        <v>0</v>
      </c>
      <c r="AM7" s="144">
        <f>'[3]Relatório Empregados II'!$DH8</f>
        <v>0</v>
      </c>
      <c r="AN7" s="161">
        <f>'[3]Relatório Empregados II'!$DJ8</f>
        <v>515.29801999999995</v>
      </c>
      <c r="AO7" s="144">
        <f>'[3]Relatório Empregados II'!$DL8</f>
        <v>0</v>
      </c>
      <c r="AP7" s="144">
        <f>'[3]Relatório Empregados II'!$DM$3:$DM8</f>
        <v>0</v>
      </c>
      <c r="AQ7" s="161"/>
      <c r="AR7" s="161"/>
      <c r="AS7" s="144">
        <f>'[3]Relatório Empregados II'!$DQ8:$DQ8</f>
        <v>0</v>
      </c>
      <c r="AT7" s="173">
        <f>'[3]Relatório Empregados II'!$DT8</f>
        <v>0</v>
      </c>
      <c r="AU7" s="171">
        <f>'[3]Relatório Empregados II'!$DV8</f>
        <v>0</v>
      </c>
      <c r="AV7" s="171">
        <f>'[3]Relatório Empregados II'!$DX8</f>
        <v>0</v>
      </c>
      <c r="AW7" s="160">
        <f>'[3]Relatório Empregados II'!$DZ8</f>
        <v>0</v>
      </c>
      <c r="AX7" s="160">
        <f>'[3]Relatório Empregados II'!$EB8</f>
        <v>0</v>
      </c>
      <c r="AY7" s="171" t="str">
        <f>'[3]Relatório Empregados II'!$ED8</f>
        <v>SALA ADMINISTRATIVA</v>
      </c>
      <c r="AZ7" s="160">
        <f>'[3]Relatório Empregados II'!$EH8</f>
        <v>0</v>
      </c>
      <c r="BA7" s="160">
        <f>'[3]Relatório Empregados II'!$EJ8</f>
        <v>0</v>
      </c>
    </row>
    <row r="8" spans="1:53">
      <c r="A8" s="174" t="str">
        <f>IFERROR(('[3]Relatório Empregados II'!$A9:$B9),"")</f>
        <v>31/07/2020</v>
      </c>
      <c r="B8" s="146" t="str">
        <f>'[3]Relatório Empregados II'!$D9:$D9</f>
        <v>12955134000900</v>
      </c>
      <c r="C8" s="162" t="str">
        <f>'[3]Relatório Empregados II'!$G9:$G9</f>
        <v>INSTITUTO DIVA ALVES DO BRASIL</v>
      </c>
      <c r="D8" s="165" t="str">
        <f>'[3]Relatório Empregados II'!$J9</f>
        <v>6033075</v>
      </c>
      <c r="E8" s="147" t="str">
        <f>'[3]Relatório Empregados II'!$L9:L9</f>
        <v>UPA 24H PARQUE LAFAIETE - DUQUE DE CAXIAS I</v>
      </c>
      <c r="F8" s="148" t="str">
        <f>'[3]Relatório Empregados II'!$P9:$P9</f>
        <v>0008/2020</v>
      </c>
      <c r="G8" s="177" cm="1">
        <f t="array" ref="G8">'[3]Relatório Empregados II'!$T9:T9</f>
        <v>2020</v>
      </c>
      <c r="H8" s="149" t="str">
        <f>'[3]Relatório Empregados II'!$W9</f>
        <v>07</v>
      </c>
      <c r="I8" s="150">
        <f>'[3]Relatório Empregados II'!$Y9:$Y9</f>
        <v>0</v>
      </c>
      <c r="J8" s="151">
        <f>'[3]Relatório Empregados II'!$AB9:$AB9</f>
        <v>0</v>
      </c>
      <c r="K8" s="166">
        <f>'[3]Relatório Empregados II'!$AE9:$AE9</f>
        <v>0</v>
      </c>
      <c r="L8" s="167" cm="1">
        <f t="array" ref="L8">'[3]Relatório Empregados II'!$AI9:$AI9</f>
        <v>414105</v>
      </c>
      <c r="M8" s="153">
        <f>'[3]Relatório Empregados II'!$AL9:$AL9</f>
        <v>0</v>
      </c>
      <c r="N8" s="154">
        <f>'[3]Relatório Empregados II'!$AP9</f>
        <v>0</v>
      </c>
      <c r="O8" s="167">
        <f>'[3]Relatório Empregados II'!$AR9</f>
        <v>0</v>
      </c>
      <c r="P8" s="155">
        <f>'[3]Relatório Empregados II'!$AT9:$AT9</f>
        <v>0</v>
      </c>
      <c r="Q8" s="156">
        <f>'[3]Relatório Empregados II'!$AX9:$AX9</f>
        <v>180</v>
      </c>
      <c r="R8" s="157">
        <f>'[3]Relatório Empregados II'!$BA9:$BA9</f>
        <v>0</v>
      </c>
      <c r="S8" s="158" t="str">
        <f>'[3]Relatório Empregados II'!$BE9:$BE9</f>
        <v/>
      </c>
      <c r="T8" s="158" t="str">
        <f>'[3]Relatório Empregados II'!$BH9:$BH9</f>
        <v>CLT</v>
      </c>
      <c r="U8" s="152">
        <f>'[3]Relatório Empregados II'!$BK9:$BK9</f>
        <v>0</v>
      </c>
      <c r="V8" s="169">
        <f>'[3]Relatório Empregados II'!$BN9</f>
        <v>0</v>
      </c>
      <c r="W8" s="210">
        <f>'[3]Relatório Empregados II'!$BP9</f>
        <v>0</v>
      </c>
      <c r="X8" s="144">
        <f>'[3]Relatório Empregados II'!$BR9:$BR9</f>
        <v>1375.01</v>
      </c>
      <c r="Y8" s="161">
        <f>'[3]Relatório Empregados II'!$BU9</f>
        <v>0</v>
      </c>
      <c r="Z8" s="171">
        <f>'[3]Relatório Empregados II'!$BW9:$BW9</f>
        <v>0</v>
      </c>
      <c r="AA8" s="172">
        <f>'[3]Relatório Empregados II'!$CA9:$CA9</f>
        <v>0</v>
      </c>
      <c r="AB8" s="172">
        <f>'[3]Relatório Empregados II'!$CD9:$CD9</f>
        <v>209</v>
      </c>
      <c r="AC8" s="172">
        <f>'[3]Relatório Empregados II'!$CG9:$CG9</f>
        <v>0</v>
      </c>
      <c r="AD8" s="172">
        <f>'[3]Relatório Empregados II'!$CJ9</f>
        <v>0</v>
      </c>
      <c r="AE8" s="172">
        <f>'[3]Relatório Empregados II'!$CL9</f>
        <v>0</v>
      </c>
      <c r="AF8" s="172">
        <f>'[3]Relatório Empregados II'!$CN9:$CN9</f>
        <v>0</v>
      </c>
      <c r="AG8" s="172">
        <f>'[3]Relatório Empregados II'!$CQ9</f>
        <v>0</v>
      </c>
      <c r="AH8" s="144">
        <f>'[3]Relatório Empregados II'!$CS9:$CS9</f>
        <v>144.85</v>
      </c>
      <c r="AI8" s="161">
        <f>'[3]Relatório Empregados II'!$CV9:$CV9</f>
        <v>0</v>
      </c>
      <c r="AJ8" s="144">
        <f>'[3]Relatório Empregados II'!$CY9:$CY9</f>
        <v>527.38268000000005</v>
      </c>
      <c r="AK8" s="161">
        <f>'[3]Relatório Empregados II'!$DB9:$DB9</f>
        <v>527.38268000000005</v>
      </c>
      <c r="AL8" s="144">
        <f>'[3]Relatório Empregados II'!$DE9:$DE9</f>
        <v>0</v>
      </c>
      <c r="AM8" s="144">
        <f>'[3]Relatório Empregados II'!$DH9</f>
        <v>0</v>
      </c>
      <c r="AN8" s="161">
        <f>'[3]Relatório Empregados II'!$DJ9</f>
        <v>527.38268000000005</v>
      </c>
      <c r="AO8" s="144">
        <f>'[3]Relatório Empregados II'!$DL9</f>
        <v>0</v>
      </c>
      <c r="AP8" s="144">
        <f>'[3]Relatório Empregados II'!$DM$3:$DM9</f>
        <v>0</v>
      </c>
      <c r="AQ8" s="161"/>
      <c r="AR8" s="161"/>
      <c r="AS8" s="144">
        <f>'[3]Relatório Empregados II'!$DQ9:$DQ9</f>
        <v>0</v>
      </c>
      <c r="AT8" s="173">
        <f>'[3]Relatório Empregados II'!$DT9</f>
        <v>0</v>
      </c>
      <c r="AU8" s="171">
        <f>'[3]Relatório Empregados II'!$DV9</f>
        <v>0</v>
      </c>
      <c r="AV8" s="171">
        <f>'[3]Relatório Empregados II'!$DX9</f>
        <v>0</v>
      </c>
      <c r="AW8" s="160">
        <f>'[3]Relatório Empregados II'!$DZ9</f>
        <v>0</v>
      </c>
      <c r="AX8" s="160">
        <f>'[3]Relatório Empregados II'!$EB9</f>
        <v>0</v>
      </c>
      <c r="AY8" s="171" t="str">
        <f>'[3]Relatório Empregados II'!$ED9</f>
        <v>ALMOXARIFADO</v>
      </c>
      <c r="AZ8" s="160">
        <f>'[3]Relatório Empregados II'!$EH9</f>
        <v>0</v>
      </c>
      <c r="BA8" s="160">
        <f>'[3]Relatório Empregados II'!$EJ9</f>
        <v>0</v>
      </c>
    </row>
    <row r="9" spans="1:53">
      <c r="A9" s="174" t="str">
        <f>IFERROR(('[3]Relatório Empregados II'!$A10:$B10),"")</f>
        <v>31/07/2020</v>
      </c>
      <c r="B9" s="146" t="str">
        <f>'[3]Relatório Empregados II'!$D10:$D10</f>
        <v>12955134000900</v>
      </c>
      <c r="C9" s="162" t="str">
        <f>'[3]Relatório Empregados II'!$G10:$G10</f>
        <v>INSTITUTO DIVA ALVES DO BRASIL</v>
      </c>
      <c r="D9" s="165" t="str">
        <f>'[3]Relatório Empregados II'!$J10</f>
        <v>6033075</v>
      </c>
      <c r="E9" s="147" t="str">
        <f>'[3]Relatório Empregados II'!$L10:L10</f>
        <v>UPA 24H PARQUE LAFAIETE - DUQUE DE CAXIAS I</v>
      </c>
      <c r="F9" s="148" t="str">
        <f>'[3]Relatório Empregados II'!$P10:$P10</f>
        <v>0008/2020</v>
      </c>
      <c r="G9" s="177" cm="1">
        <f t="array" ref="G9">'[3]Relatório Empregados II'!$T10:T10</f>
        <v>2020</v>
      </c>
      <c r="H9" s="149" t="str">
        <f>'[3]Relatório Empregados II'!$W10</f>
        <v>07</v>
      </c>
      <c r="I9" s="150">
        <f>'[3]Relatório Empregados II'!$Y10:$Y10</f>
        <v>0</v>
      </c>
      <c r="J9" s="151">
        <f>'[3]Relatório Empregados II'!$AB10:$AB10</f>
        <v>0</v>
      </c>
      <c r="K9" s="166">
        <f>'[3]Relatório Empregados II'!$AE10:$AE10</f>
        <v>0</v>
      </c>
      <c r="L9" s="167" cm="1">
        <f t="array" ref="L9">'[3]Relatório Empregados II'!$AI10:$AI10</f>
        <v>422105</v>
      </c>
      <c r="M9" s="153">
        <f>'[3]Relatório Empregados II'!$AL10:$AL10</f>
        <v>0</v>
      </c>
      <c r="N9" s="154">
        <f>'[3]Relatório Empregados II'!$AP10</f>
        <v>0</v>
      </c>
      <c r="O9" s="167">
        <f>'[3]Relatório Empregados II'!$AR10</f>
        <v>0</v>
      </c>
      <c r="P9" s="155">
        <f>'[3]Relatório Empregados II'!$AT10:$AT10</f>
        <v>0</v>
      </c>
      <c r="Q9" s="156">
        <f>'[3]Relatório Empregados II'!$AX10:$AX10</f>
        <v>180</v>
      </c>
      <c r="R9" s="157">
        <f>'[3]Relatório Empregados II'!$BA10:$BA10</f>
        <v>0</v>
      </c>
      <c r="S9" s="158" t="str">
        <f>'[3]Relatório Empregados II'!$BE10:$BE10</f>
        <v/>
      </c>
      <c r="T9" s="158" t="str">
        <f>'[3]Relatório Empregados II'!$BH10:$BH10</f>
        <v>CLT</v>
      </c>
      <c r="U9" s="152">
        <f>'[3]Relatório Empregados II'!$BK10:$BK10</f>
        <v>0</v>
      </c>
      <c r="V9" s="169">
        <f>'[3]Relatório Empregados II'!$BN10</f>
        <v>0</v>
      </c>
      <c r="W9" s="210">
        <f>'[3]Relatório Empregados II'!$BP10</f>
        <v>0</v>
      </c>
      <c r="X9" s="144">
        <f>'[3]Relatório Empregados II'!$BR10:$BR10</f>
        <v>1375.01</v>
      </c>
      <c r="Y9" s="161">
        <f>'[3]Relatório Empregados II'!$BU10</f>
        <v>0</v>
      </c>
      <c r="Z9" s="171">
        <f>'[3]Relatório Empregados II'!$BW10:$BW10</f>
        <v>0</v>
      </c>
      <c r="AA9" s="172">
        <f>'[3]Relatório Empregados II'!$CA10:$CA10</f>
        <v>0</v>
      </c>
      <c r="AB9" s="172">
        <f>'[3]Relatório Empregados II'!$CD10:$CD10</f>
        <v>209</v>
      </c>
      <c r="AC9" s="172">
        <f>'[3]Relatório Empregados II'!$CG10:$CG10</f>
        <v>0</v>
      </c>
      <c r="AD9" s="172">
        <f>'[3]Relatório Empregados II'!$CJ10</f>
        <v>0</v>
      </c>
      <c r="AE9" s="172">
        <f>'[3]Relatório Empregados II'!$CL10</f>
        <v>0</v>
      </c>
      <c r="AF9" s="172">
        <f>'[3]Relatório Empregados II'!$CN10:$CN10</f>
        <v>0</v>
      </c>
      <c r="AG9" s="172">
        <f>'[3]Relatório Empregados II'!$CQ10</f>
        <v>0</v>
      </c>
      <c r="AH9" s="144">
        <f>'[3]Relatório Empregados II'!$CS10:$CS10</f>
        <v>157.78</v>
      </c>
      <c r="AI9" s="161">
        <f>'[3]Relatório Empregados II'!$CV10:$CV10</f>
        <v>0</v>
      </c>
      <c r="AJ9" s="144">
        <f>'[3]Relatório Empregados II'!$CY10:$CY10</f>
        <v>548.30496000000005</v>
      </c>
      <c r="AK9" s="161">
        <f>'[3]Relatório Empregados II'!$DB10:$DB10</f>
        <v>548.30496000000005</v>
      </c>
      <c r="AL9" s="144">
        <f>'[3]Relatório Empregados II'!$DE10:$DE10</f>
        <v>0</v>
      </c>
      <c r="AM9" s="144">
        <f>'[3]Relatório Empregados II'!$DH10</f>
        <v>0</v>
      </c>
      <c r="AN9" s="161">
        <f>'[3]Relatório Empregados II'!$DJ10</f>
        <v>548.30496000000005</v>
      </c>
      <c r="AO9" s="144">
        <f>'[3]Relatório Empregados II'!$DL10</f>
        <v>0</v>
      </c>
      <c r="AP9" s="144">
        <f>'[3]Relatório Empregados II'!$DM$3:$DM10</f>
        <v>0</v>
      </c>
      <c r="AQ9" s="161"/>
      <c r="AR9" s="161"/>
      <c r="AS9" s="144">
        <f>'[3]Relatório Empregados II'!$DQ10:$DQ10</f>
        <v>0</v>
      </c>
      <c r="AT9" s="173">
        <f>'[3]Relatório Empregados II'!$DT10</f>
        <v>0</v>
      </c>
      <c r="AU9" s="171">
        <f>'[3]Relatório Empregados II'!$DV10</f>
        <v>0</v>
      </c>
      <c r="AV9" s="171">
        <f>'[3]Relatório Empregados II'!$DX10</f>
        <v>0</v>
      </c>
      <c r="AW9" s="160">
        <f>'[3]Relatório Empregados II'!$DZ10</f>
        <v>0</v>
      </c>
      <c r="AX9" s="160">
        <f>'[3]Relatório Empregados II'!$EB10</f>
        <v>0</v>
      </c>
      <c r="AY9" s="171" t="str">
        <f>'[3]Relatório Empregados II'!$ED10</f>
        <v>RECEPÇÃO</v>
      </c>
      <c r="AZ9" s="160">
        <f>'[3]Relatório Empregados II'!$EH10</f>
        <v>0</v>
      </c>
      <c r="BA9" s="160">
        <f>'[3]Relatório Empregados II'!$EJ10</f>
        <v>0</v>
      </c>
    </row>
    <row r="10" spans="1:53">
      <c r="A10" s="174" t="str">
        <f>IFERROR(('[3]Relatório Empregados II'!$A11:$B11),"")</f>
        <v>31/07/2020</v>
      </c>
      <c r="B10" s="146" t="str">
        <f>'[3]Relatório Empregados II'!$D11:$D11</f>
        <v>12955134000900</v>
      </c>
      <c r="C10" s="162" t="str">
        <f>'[3]Relatório Empregados II'!$G11:$G11</f>
        <v>INSTITUTO DIVA ALVES DO BRASIL</v>
      </c>
      <c r="D10" s="165" t="str">
        <f>'[3]Relatório Empregados II'!$J11</f>
        <v>6033075</v>
      </c>
      <c r="E10" s="147" t="str">
        <f>'[3]Relatório Empregados II'!$L11:L11</f>
        <v>UPA 24H PARQUE LAFAIETE - DUQUE DE CAXIAS I</v>
      </c>
      <c r="F10" s="148" t="str">
        <f>'[3]Relatório Empregados II'!$P11:$P11</f>
        <v>0008/2020</v>
      </c>
      <c r="G10" s="177" cm="1">
        <f t="array" ref="G10">'[3]Relatório Empregados II'!$T11:T11</f>
        <v>2020</v>
      </c>
      <c r="H10" s="149" t="str">
        <f>'[3]Relatório Empregados II'!$W11</f>
        <v>07</v>
      </c>
      <c r="I10" s="150">
        <f>'[3]Relatório Empregados II'!$Y11:$Y11</f>
        <v>0</v>
      </c>
      <c r="J10" s="151">
        <f>'[3]Relatório Empregados II'!$AB11:$AB11</f>
        <v>0</v>
      </c>
      <c r="K10" s="166">
        <f>'[3]Relatório Empregados II'!$AE11:$AE11</f>
        <v>0</v>
      </c>
      <c r="L10" s="167" cm="1">
        <f t="array" ref="L10">'[3]Relatório Empregados II'!$AI11:$AI11</f>
        <v>422105</v>
      </c>
      <c r="M10" s="153">
        <f>'[3]Relatório Empregados II'!$AL11:$AL11</f>
        <v>0</v>
      </c>
      <c r="N10" s="154">
        <f>'[3]Relatório Empregados II'!$AP11</f>
        <v>0</v>
      </c>
      <c r="O10" s="167">
        <f>'[3]Relatório Empregados II'!$AR11</f>
        <v>0</v>
      </c>
      <c r="P10" s="155">
        <f>'[3]Relatório Empregados II'!$AT11:$AT11</f>
        <v>0</v>
      </c>
      <c r="Q10" s="156">
        <f>'[3]Relatório Empregados II'!$AX11:$AX11</f>
        <v>180</v>
      </c>
      <c r="R10" s="157">
        <f>'[3]Relatório Empregados II'!$BA11:$BA11</f>
        <v>0</v>
      </c>
      <c r="S10" s="158" t="str">
        <f>'[3]Relatório Empregados II'!$BE11:$BE11</f>
        <v/>
      </c>
      <c r="T10" s="158" t="str">
        <f>'[3]Relatório Empregados II'!$BH11:$BH11</f>
        <v>CLT</v>
      </c>
      <c r="U10" s="152">
        <f>'[3]Relatório Empregados II'!$BK11:$BK11</f>
        <v>0</v>
      </c>
      <c r="V10" s="169">
        <f>'[3]Relatório Empregados II'!$BN11</f>
        <v>0</v>
      </c>
      <c r="W10" s="210">
        <f>'[3]Relatório Empregados II'!$BP11</f>
        <v>0</v>
      </c>
      <c r="X10" s="144">
        <f>'[3]Relatório Empregados II'!$BR11:$BR11</f>
        <v>1375.01</v>
      </c>
      <c r="Y10" s="161">
        <f>'[3]Relatório Empregados II'!$BU11</f>
        <v>0</v>
      </c>
      <c r="Z10" s="171">
        <f>'[3]Relatório Empregados II'!$BW11:$BW11</f>
        <v>0</v>
      </c>
      <c r="AA10" s="172">
        <f>'[3]Relatório Empregados II'!$CA11:$CA11</f>
        <v>0</v>
      </c>
      <c r="AB10" s="172">
        <f>'[3]Relatório Empregados II'!$CD11:$CD11</f>
        <v>209</v>
      </c>
      <c r="AC10" s="172">
        <f>'[3]Relatório Empregados II'!$CG11:$CG11</f>
        <v>0</v>
      </c>
      <c r="AD10" s="172">
        <f>'[3]Relatório Empregados II'!$CJ11</f>
        <v>0</v>
      </c>
      <c r="AE10" s="172">
        <f>'[3]Relatório Empregados II'!$CL11</f>
        <v>0</v>
      </c>
      <c r="AF10" s="172">
        <f>'[3]Relatório Empregados II'!$CN11:$CN11</f>
        <v>0</v>
      </c>
      <c r="AG10" s="172">
        <f>'[3]Relatório Empregados II'!$CQ11</f>
        <v>0</v>
      </c>
      <c r="AH10" s="144">
        <f>'[3]Relatório Empregados II'!$CS11:$CS11</f>
        <v>157.78</v>
      </c>
      <c r="AI10" s="161">
        <f>'[3]Relatório Empregados II'!$CV11:$CV11</f>
        <v>0</v>
      </c>
      <c r="AJ10" s="144">
        <f>'[3]Relatório Empregados II'!$CY11:$CY11</f>
        <v>548.30496000000005</v>
      </c>
      <c r="AK10" s="161">
        <f>'[3]Relatório Empregados II'!$DB11:$DB11</f>
        <v>548.30496000000005</v>
      </c>
      <c r="AL10" s="144">
        <f>'[3]Relatório Empregados II'!$DE11:$DE11</f>
        <v>0</v>
      </c>
      <c r="AM10" s="144">
        <f>'[3]Relatório Empregados II'!$DH11</f>
        <v>0</v>
      </c>
      <c r="AN10" s="161">
        <f>'[3]Relatório Empregados II'!$DJ11</f>
        <v>548.30496000000005</v>
      </c>
      <c r="AO10" s="144">
        <f>'[3]Relatório Empregados II'!$DL11</f>
        <v>0</v>
      </c>
      <c r="AP10" s="144">
        <f>'[3]Relatório Empregados II'!$DM$3:$DM11</f>
        <v>0</v>
      </c>
      <c r="AQ10" s="161"/>
      <c r="AR10" s="161"/>
      <c r="AS10" s="144">
        <f>'[3]Relatório Empregados II'!$DQ11:$DQ11</f>
        <v>0</v>
      </c>
      <c r="AT10" s="173">
        <f>'[3]Relatório Empregados II'!$DT11</f>
        <v>0</v>
      </c>
      <c r="AU10" s="171">
        <f>'[3]Relatório Empregados II'!$DV11</f>
        <v>0</v>
      </c>
      <c r="AV10" s="171">
        <f>'[3]Relatório Empregados II'!$DX11</f>
        <v>0</v>
      </c>
      <c r="AW10" s="160">
        <f>'[3]Relatório Empregados II'!$DZ11</f>
        <v>0</v>
      </c>
      <c r="AX10" s="160">
        <f>'[3]Relatório Empregados II'!$EB11</f>
        <v>0</v>
      </c>
      <c r="AY10" s="171" t="str">
        <f>'[3]Relatório Empregados II'!$ED11</f>
        <v>RECEPÇÃO</v>
      </c>
      <c r="AZ10" s="160">
        <f>'[3]Relatório Empregados II'!$EH11</f>
        <v>0</v>
      </c>
      <c r="BA10" s="160">
        <f>'[3]Relatório Empregados II'!$EJ11</f>
        <v>0</v>
      </c>
    </row>
    <row r="11" spans="1:53">
      <c r="A11" s="174" t="str">
        <f>IFERROR(('[3]Relatório Empregados II'!$A12:$B12),"")</f>
        <v>31/07/2020</v>
      </c>
      <c r="B11" s="146" t="str">
        <f>'[3]Relatório Empregados II'!$D12:$D12</f>
        <v>12955134000900</v>
      </c>
      <c r="C11" s="162" t="str">
        <f>'[3]Relatório Empregados II'!$G12:$G12</f>
        <v>INSTITUTO DIVA ALVES DO BRASIL</v>
      </c>
      <c r="D11" s="165" t="str">
        <f>'[3]Relatório Empregados II'!$J12</f>
        <v>6033075</v>
      </c>
      <c r="E11" s="147" t="str">
        <f>'[3]Relatório Empregados II'!$L12:L12</f>
        <v>UPA 24H PARQUE LAFAIETE - DUQUE DE CAXIAS I</v>
      </c>
      <c r="F11" s="148" t="str">
        <f>'[3]Relatório Empregados II'!$P12:$P12</f>
        <v>0008/2020</v>
      </c>
      <c r="G11" s="177" cm="1">
        <f t="array" ref="G11">'[3]Relatório Empregados II'!$T12:T12</f>
        <v>2020</v>
      </c>
      <c r="H11" s="149" t="str">
        <f>'[3]Relatório Empregados II'!$W12</f>
        <v>07</v>
      </c>
      <c r="I11" s="150">
        <f>'[3]Relatório Empregados II'!$Y12:$Y12</f>
        <v>0</v>
      </c>
      <c r="J11" s="151">
        <f>'[3]Relatório Empregados II'!$AB12:$AB12</f>
        <v>0</v>
      </c>
      <c r="K11" s="166">
        <f>'[3]Relatório Empregados II'!$AE12:$AE12</f>
        <v>0</v>
      </c>
      <c r="L11" s="167" cm="1">
        <f t="array" ref="L11">'[3]Relatório Empregados II'!$AI12:$AI12</f>
        <v>223405</v>
      </c>
      <c r="M11" s="153">
        <f>'[3]Relatório Empregados II'!$AL12:$AL12</f>
        <v>0</v>
      </c>
      <c r="N11" s="154">
        <f>'[3]Relatório Empregados II'!$AP12</f>
        <v>0</v>
      </c>
      <c r="O11" s="167">
        <f>'[3]Relatório Empregados II'!$AR12</f>
        <v>0</v>
      </c>
      <c r="P11" s="155">
        <f>'[3]Relatório Empregados II'!$AT12:$AT12</f>
        <v>0</v>
      </c>
      <c r="Q11" s="156">
        <f>'[3]Relatório Empregados II'!$AX12:$AX12</f>
        <v>200</v>
      </c>
      <c r="R11" s="157">
        <f>'[3]Relatório Empregados II'!$BA12:$BA12</f>
        <v>0</v>
      </c>
      <c r="S11" s="158" t="str">
        <f>'[3]Relatório Empregados II'!$BE12:$BE12</f>
        <v/>
      </c>
      <c r="T11" s="158" t="str">
        <f>'[3]Relatório Empregados II'!$BH12:$BH12</f>
        <v>CLT</v>
      </c>
      <c r="U11" s="152">
        <f>'[3]Relatório Empregados II'!$BK12:$BK12</f>
        <v>0</v>
      </c>
      <c r="V11" s="169">
        <f>'[3]Relatório Empregados II'!$BN12</f>
        <v>0</v>
      </c>
      <c r="W11" s="210">
        <f>'[3]Relatório Empregados II'!$BP12</f>
        <v>0</v>
      </c>
      <c r="X11" s="144">
        <f>'[3]Relatório Empregados II'!$BR12:$BR12</f>
        <v>3158.96</v>
      </c>
      <c r="Y11" s="161">
        <f>'[3]Relatório Empregados II'!$BU12</f>
        <v>0</v>
      </c>
      <c r="Z11" s="171">
        <f>'[3]Relatório Empregados II'!$BW12:$BW12</f>
        <v>0</v>
      </c>
      <c r="AA11" s="172">
        <f>'[3]Relatório Empregados II'!$CA12:$CA12</f>
        <v>0</v>
      </c>
      <c r="AB11" s="172">
        <f>'[3]Relatório Empregados II'!$CD12:$CD12</f>
        <v>58.52</v>
      </c>
      <c r="AC11" s="172">
        <f>'[3]Relatório Empregados II'!$CG12:$CG12</f>
        <v>0</v>
      </c>
      <c r="AD11" s="172">
        <f>'[3]Relatório Empregados II'!$CJ12</f>
        <v>0</v>
      </c>
      <c r="AE11" s="172">
        <f>'[3]Relatório Empregados II'!$CL12</f>
        <v>0</v>
      </c>
      <c r="AF11" s="172">
        <f>'[3]Relatório Empregados II'!$CN12:$CN12</f>
        <v>0</v>
      </c>
      <c r="AG11" s="172">
        <f>'[3]Relatório Empregados II'!$CQ12</f>
        <v>0</v>
      </c>
      <c r="AH11" s="144">
        <f>'[3]Relatório Empregados II'!$CS12:$CS12</f>
        <v>91.1</v>
      </c>
      <c r="AI11" s="161">
        <f>'[3]Relatório Empregados II'!$CV12:$CV12</f>
        <v>0</v>
      </c>
      <c r="AJ11" s="144">
        <f>'[3]Relatório Empregados II'!$CY12:$CY12</f>
        <v>948.87516000000005</v>
      </c>
      <c r="AK11" s="161">
        <f>'[3]Relatório Empregados II'!$DB12:$DB12</f>
        <v>948.87516000000005</v>
      </c>
      <c r="AL11" s="144">
        <f>'[3]Relatório Empregados II'!$DE12:$DE12</f>
        <v>0</v>
      </c>
      <c r="AM11" s="144">
        <f>'[3]Relatório Empregados II'!$DH12</f>
        <v>0</v>
      </c>
      <c r="AN11" s="161">
        <f>'[3]Relatório Empregados II'!$DJ12</f>
        <v>948.87516000000005</v>
      </c>
      <c r="AO11" s="144">
        <f>'[3]Relatório Empregados II'!$DL12</f>
        <v>0</v>
      </c>
      <c r="AP11" s="144">
        <f>'[3]Relatório Empregados II'!$DM$3:$DM12</f>
        <v>0</v>
      </c>
      <c r="AQ11" s="161"/>
      <c r="AR11" s="161"/>
      <c r="AS11" s="144">
        <f>'[3]Relatório Empregados II'!$DQ12:$DQ12</f>
        <v>0</v>
      </c>
      <c r="AT11" s="173">
        <f>'[3]Relatório Empregados II'!$DT12</f>
        <v>0</v>
      </c>
      <c r="AU11" s="171">
        <f>'[3]Relatório Empregados II'!$DV12</f>
        <v>0</v>
      </c>
      <c r="AV11" s="171">
        <f>'[3]Relatório Empregados II'!$DX12</f>
        <v>0</v>
      </c>
      <c r="AW11" s="160">
        <f>'[3]Relatório Empregados II'!$DZ12</f>
        <v>0</v>
      </c>
      <c r="AX11" s="160">
        <f>'[3]Relatório Empregados II'!$EB12</f>
        <v>0</v>
      </c>
      <c r="AY11" s="171" t="str">
        <f>'[3]Relatório Empregados II'!$ED12</f>
        <v>FARMACIA HOSPITALAR</v>
      </c>
      <c r="AZ11" s="160">
        <f>'[3]Relatório Empregados II'!$EH12</f>
        <v>0</v>
      </c>
      <c r="BA11" s="160">
        <f>'[3]Relatório Empregados II'!$EJ12</f>
        <v>0</v>
      </c>
    </row>
    <row r="12" spans="1:53">
      <c r="A12" s="174" t="str">
        <f>IFERROR(('[3]Relatório Empregados II'!$A13:$B13),"")</f>
        <v>31/07/2020</v>
      </c>
      <c r="B12" s="146" t="str">
        <f>'[3]Relatório Empregados II'!$D13:$D13</f>
        <v>12955134000900</v>
      </c>
      <c r="C12" s="162" t="str">
        <f>'[3]Relatório Empregados II'!$G13:$G13</f>
        <v>INSTITUTO DIVA ALVES DO BRASIL</v>
      </c>
      <c r="D12" s="165" t="str">
        <f>'[3]Relatório Empregados II'!$J13</f>
        <v>6033075</v>
      </c>
      <c r="E12" s="147" t="str">
        <f>'[3]Relatório Empregados II'!$L13:L13</f>
        <v>UPA 24H PARQUE LAFAIETE - DUQUE DE CAXIAS I</v>
      </c>
      <c r="F12" s="148" t="str">
        <f>'[3]Relatório Empregados II'!$P13:$P13</f>
        <v>0008/2020</v>
      </c>
      <c r="G12" s="177" cm="1">
        <f t="array" ref="G12">'[3]Relatório Empregados II'!$T13:T13</f>
        <v>2020</v>
      </c>
      <c r="H12" s="149" t="str">
        <f>'[3]Relatório Empregados II'!$W13</f>
        <v>07</v>
      </c>
      <c r="I12" s="150">
        <f>'[3]Relatório Empregados II'!$Y13:$Y13</f>
        <v>0</v>
      </c>
      <c r="J12" s="151">
        <f>'[3]Relatório Empregados II'!$AB13:$AB13</f>
        <v>0</v>
      </c>
      <c r="K12" s="166">
        <f>'[3]Relatório Empregados II'!$AE13:$AE13</f>
        <v>0</v>
      </c>
      <c r="L12" s="167" cm="1">
        <f t="array" ref="L12">'[3]Relatório Empregados II'!$AI13:$AI13</f>
        <v>251605</v>
      </c>
      <c r="M12" s="153">
        <f>'[3]Relatório Empregados II'!$AL13:$AL13</f>
        <v>0</v>
      </c>
      <c r="N12" s="154">
        <f>'[3]Relatório Empregados II'!$AP13</f>
        <v>0</v>
      </c>
      <c r="O12" s="167">
        <f>'[3]Relatório Empregados II'!$AR13</f>
        <v>0</v>
      </c>
      <c r="P12" s="155">
        <f>'[3]Relatório Empregados II'!$AT13:$AT13</f>
        <v>0</v>
      </c>
      <c r="Q12" s="156">
        <f>'[3]Relatório Empregados II'!$AX13:$AX13</f>
        <v>150</v>
      </c>
      <c r="R12" s="157">
        <f>'[3]Relatório Empregados II'!$BA13:$BA13</f>
        <v>0</v>
      </c>
      <c r="S12" s="158" t="str">
        <f>'[3]Relatório Empregados II'!$BE13:$BE13</f>
        <v/>
      </c>
      <c r="T12" s="158" t="str">
        <f>'[3]Relatório Empregados II'!$BH13:$BH13</f>
        <v>CLT</v>
      </c>
      <c r="U12" s="152">
        <f>'[3]Relatório Empregados II'!$BK13:$BK13</f>
        <v>0</v>
      </c>
      <c r="V12" s="169">
        <f>'[3]Relatório Empregados II'!$BN13</f>
        <v>0</v>
      </c>
      <c r="W12" s="210">
        <f>'[3]Relatório Empregados II'!$BP13</f>
        <v>0</v>
      </c>
      <c r="X12" s="144">
        <f>'[3]Relatório Empregados II'!$BR13:$BR13</f>
        <v>3158.96</v>
      </c>
      <c r="Y12" s="161">
        <f>'[3]Relatório Empregados II'!$BU13</f>
        <v>0</v>
      </c>
      <c r="Z12" s="171">
        <f>'[3]Relatório Empregados II'!$BW13:$BW13</f>
        <v>0</v>
      </c>
      <c r="AA12" s="172">
        <f>'[3]Relatório Empregados II'!$CA13:$CA13</f>
        <v>0</v>
      </c>
      <c r="AB12" s="172">
        <f>'[3]Relatório Empregados II'!$CD13:$CD13</f>
        <v>209</v>
      </c>
      <c r="AC12" s="172">
        <f>'[3]Relatório Empregados II'!$CG13:$CG13</f>
        <v>0</v>
      </c>
      <c r="AD12" s="172">
        <f>'[3]Relatório Empregados II'!$CJ13</f>
        <v>0</v>
      </c>
      <c r="AE12" s="172">
        <f>'[3]Relatório Empregados II'!$CL13</f>
        <v>0</v>
      </c>
      <c r="AF12" s="172">
        <f>'[3]Relatório Empregados II'!$CN13:$CN13</f>
        <v>0</v>
      </c>
      <c r="AG12" s="172">
        <f>'[3]Relatório Empregados II'!$CQ13</f>
        <v>0</v>
      </c>
      <c r="AH12" s="144">
        <f>'[3]Relatório Empregados II'!$CS13:$CS13</f>
        <v>285.08999999999997</v>
      </c>
      <c r="AI12" s="161">
        <f>'[3]Relatório Empregados II'!$CV13:$CV13</f>
        <v>0</v>
      </c>
      <c r="AJ12" s="144">
        <f>'[3]Relatório Empregados II'!$CY13:$CY13</f>
        <v>990.70860000000005</v>
      </c>
      <c r="AK12" s="161">
        <f>'[3]Relatório Empregados II'!$DB13:$DB13</f>
        <v>990.70860000000005</v>
      </c>
      <c r="AL12" s="144">
        <f>'[3]Relatório Empregados II'!$DE13:$DE13</f>
        <v>0</v>
      </c>
      <c r="AM12" s="144">
        <f>'[3]Relatório Empregados II'!$DH13</f>
        <v>0</v>
      </c>
      <c r="AN12" s="161">
        <f>'[3]Relatório Empregados II'!$DJ13</f>
        <v>990.70860000000005</v>
      </c>
      <c r="AO12" s="144">
        <f>'[3]Relatório Empregados II'!$DL13</f>
        <v>0</v>
      </c>
      <c r="AP12" s="144">
        <f>'[3]Relatório Empregados II'!$DM$3:$DM13</f>
        <v>0</v>
      </c>
      <c r="AQ12" s="161"/>
      <c r="AR12" s="161"/>
      <c r="AS12" s="144">
        <f>'[3]Relatório Empregados II'!$DQ13:$DQ13</f>
        <v>0</v>
      </c>
      <c r="AT12" s="173">
        <f>'[3]Relatório Empregados II'!$DT13</f>
        <v>0</v>
      </c>
      <c r="AU12" s="171">
        <f>'[3]Relatório Empregados II'!$DV13</f>
        <v>0</v>
      </c>
      <c r="AV12" s="171">
        <f>'[3]Relatório Empregados II'!$DX13</f>
        <v>0</v>
      </c>
      <c r="AW12" s="160">
        <f>'[3]Relatório Empregados II'!$DZ13</f>
        <v>0</v>
      </c>
      <c r="AX12" s="160">
        <f>'[3]Relatório Empregados II'!$EB13</f>
        <v>0</v>
      </c>
      <c r="AY12" s="171" t="str">
        <f>'[3]Relatório Empregados II'!$ED13</f>
        <v>SALA DE ATENTIMENTO SOCIAL</v>
      </c>
      <c r="AZ12" s="160">
        <f>'[3]Relatório Empregados II'!$EH13</f>
        <v>0</v>
      </c>
      <c r="BA12" s="160">
        <f>'[3]Relatório Empregados II'!$EJ13</f>
        <v>0</v>
      </c>
    </row>
    <row r="13" spans="1:53">
      <c r="A13" s="174" t="str">
        <f>IFERROR(('[3]Relatório Empregados II'!$A14:$B14),"")</f>
        <v>31/07/2020</v>
      </c>
      <c r="B13" s="146" t="str">
        <f>'[3]Relatório Empregados II'!$D14:$D14</f>
        <v>12955134000900</v>
      </c>
      <c r="C13" s="162" t="str">
        <f>'[3]Relatório Empregados II'!$G14:$G14</f>
        <v>INSTITUTO DIVA ALVES DO BRASIL</v>
      </c>
      <c r="D13" s="165" t="str">
        <f>'[3]Relatório Empregados II'!$J14</f>
        <v>6033075</v>
      </c>
      <c r="E13" s="147" t="str">
        <f>'[3]Relatório Empregados II'!$L14:L14</f>
        <v>UPA 24H PARQUE LAFAIETE - DUQUE DE CAXIAS I</v>
      </c>
      <c r="F13" s="148" t="str">
        <f>'[3]Relatório Empregados II'!$P14:$P14</f>
        <v>0008/2020</v>
      </c>
      <c r="G13" s="177" cm="1">
        <f t="array" ref="G13">'[3]Relatório Empregados II'!$T14:T14</f>
        <v>2020</v>
      </c>
      <c r="H13" s="149" t="str">
        <f>'[3]Relatório Empregados II'!$W14</f>
        <v>07</v>
      </c>
      <c r="I13" s="150">
        <f>'[3]Relatório Empregados II'!$Y14:$Y14</f>
        <v>0</v>
      </c>
      <c r="J13" s="151">
        <f>'[3]Relatório Empregados II'!$AB14:$AB14</f>
        <v>0</v>
      </c>
      <c r="K13" s="166">
        <f>'[3]Relatório Empregados II'!$AE14:$AE14</f>
        <v>0</v>
      </c>
      <c r="L13" s="167" cm="1">
        <f t="array" ref="L13">'[3]Relatório Empregados II'!$AI14:$AI14</f>
        <v>515110</v>
      </c>
      <c r="M13" s="153">
        <f>'[3]Relatório Empregados II'!$AL14:$AL14</f>
        <v>0</v>
      </c>
      <c r="N13" s="154">
        <f>'[3]Relatório Empregados II'!$AP14</f>
        <v>0</v>
      </c>
      <c r="O13" s="167">
        <f>'[3]Relatório Empregados II'!$AR14</f>
        <v>0</v>
      </c>
      <c r="P13" s="155">
        <f>'[3]Relatório Empregados II'!$AT14:$AT14</f>
        <v>0</v>
      </c>
      <c r="Q13" s="156">
        <f>'[3]Relatório Empregados II'!$AX14:$AX14</f>
        <v>180</v>
      </c>
      <c r="R13" s="157">
        <f>'[3]Relatório Empregados II'!$BA14:$BA14</f>
        <v>0</v>
      </c>
      <c r="S13" s="158" t="str">
        <f>'[3]Relatório Empregados II'!$BE14:$BE14</f>
        <v/>
      </c>
      <c r="T13" s="158" t="str">
        <f>'[3]Relatório Empregados II'!$BH14:$BH14</f>
        <v>CLT</v>
      </c>
      <c r="U13" s="152">
        <f>'[3]Relatório Empregados II'!$BK14:$BK14</f>
        <v>0</v>
      </c>
      <c r="V13" s="169">
        <f>'[3]Relatório Empregados II'!$BN14</f>
        <v>0</v>
      </c>
      <c r="W13" s="210">
        <f>'[3]Relatório Empregados II'!$BP14</f>
        <v>0</v>
      </c>
      <c r="X13" s="144">
        <f>'[3]Relatório Empregados II'!$BR14:$BR14</f>
        <v>1283.73</v>
      </c>
      <c r="Y13" s="161">
        <f>'[3]Relatório Empregados II'!$BU14</f>
        <v>0</v>
      </c>
      <c r="Z13" s="171">
        <f>'[3]Relatório Empregados II'!$BW14:$BW14</f>
        <v>0</v>
      </c>
      <c r="AA13" s="172">
        <f>'[3]Relatório Empregados II'!$CA14:$CA14</f>
        <v>0</v>
      </c>
      <c r="AB13" s="172">
        <f>'[3]Relatório Empregados II'!$CD14:$CD14</f>
        <v>209</v>
      </c>
      <c r="AC13" s="172">
        <f>'[3]Relatório Empregados II'!$CG14:$CG14</f>
        <v>0</v>
      </c>
      <c r="AD13" s="172">
        <f>'[3]Relatório Empregados II'!$CJ14</f>
        <v>0</v>
      </c>
      <c r="AE13" s="172">
        <f>'[3]Relatório Empregados II'!$CL14</f>
        <v>0</v>
      </c>
      <c r="AF13" s="172">
        <f>'[3]Relatório Empregados II'!$CN14:$CN14</f>
        <v>0</v>
      </c>
      <c r="AG13" s="172">
        <f>'[3]Relatório Empregados II'!$CQ14</f>
        <v>0</v>
      </c>
      <c r="AH13" s="144">
        <f>'[3]Relatório Empregados II'!$CS14:$CS14</f>
        <v>148.63</v>
      </c>
      <c r="AI13" s="161">
        <f>'[3]Relatório Empregados II'!$CV14:$CV14</f>
        <v>0</v>
      </c>
      <c r="AJ13" s="144">
        <f>'[3]Relatório Empregados II'!$CY14:$CY14</f>
        <v>516.50175999999999</v>
      </c>
      <c r="AK13" s="161">
        <f>'[3]Relatório Empregados II'!$DB14:$DB14</f>
        <v>516.50175999999999</v>
      </c>
      <c r="AL13" s="144">
        <f>'[3]Relatório Empregados II'!$DE14:$DE14</f>
        <v>0</v>
      </c>
      <c r="AM13" s="144">
        <f>'[3]Relatório Empregados II'!$DH14</f>
        <v>0</v>
      </c>
      <c r="AN13" s="161">
        <f>'[3]Relatório Empregados II'!$DJ14</f>
        <v>516.50175999999999</v>
      </c>
      <c r="AO13" s="144">
        <f>'[3]Relatório Empregados II'!$DL14</f>
        <v>0</v>
      </c>
      <c r="AP13" s="144">
        <f>'[3]Relatório Empregados II'!$DM$3:$DM14</f>
        <v>0</v>
      </c>
      <c r="AQ13" s="161"/>
      <c r="AR13" s="161"/>
      <c r="AS13" s="144">
        <f>'[3]Relatório Empregados II'!$DQ14:$DQ14</f>
        <v>0</v>
      </c>
      <c r="AT13" s="173">
        <f>'[3]Relatório Empregados II'!$DT14</f>
        <v>0</v>
      </c>
      <c r="AU13" s="171">
        <f>'[3]Relatório Empregados II'!$DV14</f>
        <v>0</v>
      </c>
      <c r="AV13" s="171">
        <f>'[3]Relatório Empregados II'!$DX14</f>
        <v>0</v>
      </c>
      <c r="AW13" s="160">
        <f>'[3]Relatório Empregados II'!$DZ14</f>
        <v>0</v>
      </c>
      <c r="AX13" s="160">
        <f>'[3]Relatório Empregados II'!$EB14</f>
        <v>0</v>
      </c>
      <c r="AY13" s="171" t="str">
        <f>'[3]Relatório Empregados II'!$ED14</f>
        <v>ACOLHIMENTO</v>
      </c>
      <c r="AZ13" s="160">
        <f>'[3]Relatório Empregados II'!$EH14</f>
        <v>0</v>
      </c>
      <c r="BA13" s="160">
        <f>'[3]Relatório Empregados II'!$EJ14</f>
        <v>0</v>
      </c>
    </row>
    <row r="14" spans="1:53">
      <c r="A14" s="174" t="str">
        <f>IFERROR(('[3]Relatório Empregados II'!$A15:$B15),"")</f>
        <v>31/07/2020</v>
      </c>
      <c r="B14" s="146" t="str">
        <f>'[3]Relatório Empregados II'!$D15:$D15</f>
        <v>12955134000900</v>
      </c>
      <c r="C14" s="162" t="str">
        <f>'[3]Relatório Empregados II'!$G15:$G15</f>
        <v>INSTITUTO DIVA ALVES DO BRASIL</v>
      </c>
      <c r="D14" s="165" t="str">
        <f>'[3]Relatório Empregados II'!$J15</f>
        <v>6033075</v>
      </c>
      <c r="E14" s="147" t="str">
        <f>'[3]Relatório Empregados II'!$L15:L15</f>
        <v>UPA 24H PARQUE LAFAIETE - DUQUE DE CAXIAS I</v>
      </c>
      <c r="F14" s="148" t="str">
        <f>'[3]Relatório Empregados II'!$P15:$P15</f>
        <v>0008/2020</v>
      </c>
      <c r="G14" s="177" cm="1">
        <f t="array" ref="G14">'[3]Relatório Empregados II'!$T15:T15</f>
        <v>2020</v>
      </c>
      <c r="H14" s="149" t="str">
        <f>'[3]Relatório Empregados II'!$W15</f>
        <v>07</v>
      </c>
      <c r="I14" s="150">
        <f>'[3]Relatório Empregados II'!$Y15:$Y15</f>
        <v>0</v>
      </c>
      <c r="J14" s="151">
        <f>'[3]Relatório Empregados II'!$AB15:$AB15</f>
        <v>0</v>
      </c>
      <c r="K14" s="166">
        <f>'[3]Relatório Empregados II'!$AE15:$AE15</f>
        <v>0</v>
      </c>
      <c r="L14" s="167" cm="1">
        <f t="array" ref="L14">'[3]Relatório Empregados II'!$AI15:$AI15</f>
        <v>223505</v>
      </c>
      <c r="M14" s="153">
        <f>'[3]Relatório Empregados II'!$AL15:$AL15</f>
        <v>0</v>
      </c>
      <c r="N14" s="154">
        <f>'[3]Relatório Empregados II'!$AP15</f>
        <v>0</v>
      </c>
      <c r="O14" s="167">
        <f>'[3]Relatório Empregados II'!$AR15</f>
        <v>0</v>
      </c>
      <c r="P14" s="155">
        <f>'[3]Relatório Empregados II'!$AT15:$AT15</f>
        <v>0</v>
      </c>
      <c r="Q14" s="156">
        <f>'[3]Relatório Empregados II'!$AX15:$AX15</f>
        <v>180</v>
      </c>
      <c r="R14" s="157">
        <f>'[3]Relatório Empregados II'!$BA15:$BA15</f>
        <v>0</v>
      </c>
      <c r="S14" s="158" t="str">
        <f>'[3]Relatório Empregados II'!$BE15:$BE15</f>
        <v/>
      </c>
      <c r="T14" s="158" t="str">
        <f>'[3]Relatório Empregados II'!$BH15:$BH15</f>
        <v>CLT</v>
      </c>
      <c r="U14" s="152">
        <f>'[3]Relatório Empregados II'!$BK15:$BK15</f>
        <v>0</v>
      </c>
      <c r="V14" s="169">
        <f>'[3]Relatório Empregados II'!$BN15</f>
        <v>0</v>
      </c>
      <c r="W14" s="210">
        <f>'[3]Relatório Empregados II'!$BP15</f>
        <v>0</v>
      </c>
      <c r="X14" s="144">
        <f>'[3]Relatório Empregados II'!$BR15:$BR15</f>
        <v>3158.96</v>
      </c>
      <c r="Y14" s="161">
        <f>'[3]Relatório Empregados II'!$BU15</f>
        <v>0</v>
      </c>
      <c r="Z14" s="171">
        <f>'[3]Relatório Empregados II'!$BW15:$BW15</f>
        <v>0</v>
      </c>
      <c r="AA14" s="172">
        <f>'[3]Relatório Empregados II'!$CA15:$CA15</f>
        <v>0</v>
      </c>
      <c r="AB14" s="172">
        <f>'[3]Relatório Empregados II'!$CD15:$CD15</f>
        <v>209</v>
      </c>
      <c r="AC14" s="172">
        <f>'[3]Relatório Empregados II'!$CG15:$CG15</f>
        <v>0</v>
      </c>
      <c r="AD14" s="172">
        <f>'[3]Relatório Empregados II'!$CJ15</f>
        <v>0</v>
      </c>
      <c r="AE14" s="172">
        <f>'[3]Relatório Empregados II'!$CL15</f>
        <v>0</v>
      </c>
      <c r="AF14" s="172">
        <f>'[3]Relatório Empregados II'!$CN15:$CN15</f>
        <v>0</v>
      </c>
      <c r="AG14" s="172">
        <f>'[3]Relatório Empregados II'!$CQ15</f>
        <v>0</v>
      </c>
      <c r="AH14" s="144">
        <f>'[3]Relatório Empregados II'!$CS15:$CS15</f>
        <v>379.46</v>
      </c>
      <c r="AI14" s="161">
        <f>'[3]Relatório Empregados II'!$CV15:$CV15</f>
        <v>0</v>
      </c>
      <c r="AJ14" s="144">
        <f>'[3]Relatório Empregados II'!$CY15:$CY15</f>
        <v>1318.6513</v>
      </c>
      <c r="AK14" s="161">
        <f>'[3]Relatório Empregados II'!$DB15:$DB15</f>
        <v>1318.6513</v>
      </c>
      <c r="AL14" s="144">
        <f>'[3]Relatório Empregados II'!$DE15:$DE15</f>
        <v>0</v>
      </c>
      <c r="AM14" s="144">
        <f>'[3]Relatório Empregados II'!$DH15</f>
        <v>0</v>
      </c>
      <c r="AN14" s="161">
        <f>'[3]Relatório Empregados II'!$DJ15</f>
        <v>1318.6513</v>
      </c>
      <c r="AO14" s="144">
        <f>'[3]Relatório Empregados II'!$DL15</f>
        <v>0</v>
      </c>
      <c r="AP14" s="144">
        <f>'[3]Relatório Empregados II'!$DM$3:$DM15</f>
        <v>0</v>
      </c>
      <c r="AQ14" s="161"/>
      <c r="AR14" s="161"/>
      <c r="AS14" s="144">
        <f>'[3]Relatório Empregados II'!$DQ15:$DQ15</f>
        <v>0</v>
      </c>
      <c r="AT14" s="173">
        <f>'[3]Relatório Empregados II'!$DT15</f>
        <v>0</v>
      </c>
      <c r="AU14" s="171">
        <f>'[3]Relatório Empregados II'!$DV15</f>
        <v>0</v>
      </c>
      <c r="AV14" s="171">
        <f>'[3]Relatório Empregados II'!$DX15</f>
        <v>0</v>
      </c>
      <c r="AW14" s="160">
        <f>'[3]Relatório Empregados II'!$DZ15</f>
        <v>0</v>
      </c>
      <c r="AX14" s="160">
        <f>'[3]Relatório Empregados II'!$EB15</f>
        <v>0</v>
      </c>
      <c r="AY14" s="171" t="str">
        <f>'[3]Relatório Empregados II'!$ED15</f>
        <v>SALA DE OBSERVAÇAO</v>
      </c>
      <c r="AZ14" s="160">
        <f>'[3]Relatório Empregados II'!$EH15</f>
        <v>0</v>
      </c>
      <c r="BA14" s="160">
        <f>'[3]Relatório Empregados II'!$EJ15</f>
        <v>0</v>
      </c>
    </row>
    <row r="15" spans="1:53">
      <c r="A15" s="174" t="str">
        <f>IFERROR(('[3]Relatório Empregados II'!$A16:$B16),"")</f>
        <v>31/07/2020</v>
      </c>
      <c r="B15" s="146" t="str">
        <f>'[3]Relatório Empregados II'!$D16:$D16</f>
        <v>12955134000900</v>
      </c>
      <c r="C15" s="162" t="str">
        <f>'[3]Relatório Empregados II'!$G16:$G16</f>
        <v>INSTITUTO DIVA ALVES DO BRASIL</v>
      </c>
      <c r="D15" s="165" t="str">
        <f>'[3]Relatório Empregados II'!$J16</f>
        <v>6033075</v>
      </c>
      <c r="E15" s="147" t="str">
        <f>'[3]Relatório Empregados II'!$L16:L16</f>
        <v>UPA 24H PARQUE LAFAIETE - DUQUE DE CAXIAS I</v>
      </c>
      <c r="F15" s="148" t="str">
        <f>'[3]Relatório Empregados II'!$P16:$P16</f>
        <v>0008/2020</v>
      </c>
      <c r="G15" s="177" cm="1">
        <f t="array" ref="G15">'[3]Relatório Empregados II'!$T16:T16</f>
        <v>2020</v>
      </c>
      <c r="H15" s="149" t="str">
        <f>'[3]Relatório Empregados II'!$W16</f>
        <v>07</v>
      </c>
      <c r="I15" s="150">
        <f>'[3]Relatório Empregados II'!$Y16:$Y16</f>
        <v>0</v>
      </c>
      <c r="J15" s="151">
        <f>'[3]Relatório Empregados II'!$AB16:$AB16</f>
        <v>0</v>
      </c>
      <c r="K15" s="166">
        <f>'[3]Relatório Empregados II'!$AE16:$AE16</f>
        <v>0</v>
      </c>
      <c r="L15" s="167" cm="1">
        <f t="array" ref="L15">'[3]Relatório Empregados II'!$AI16:$AI16</f>
        <v>223505</v>
      </c>
      <c r="M15" s="153">
        <f>'[3]Relatório Empregados II'!$AL16:$AL16</f>
        <v>0</v>
      </c>
      <c r="N15" s="154">
        <f>'[3]Relatório Empregados II'!$AP16</f>
        <v>0</v>
      </c>
      <c r="O15" s="167">
        <f>'[3]Relatório Empregados II'!$AR16</f>
        <v>0</v>
      </c>
      <c r="P15" s="155">
        <f>'[3]Relatório Empregados II'!$AT16:$AT16</f>
        <v>0</v>
      </c>
      <c r="Q15" s="156">
        <f>'[3]Relatório Empregados II'!$AX16:$AX16</f>
        <v>180</v>
      </c>
      <c r="R15" s="157">
        <f>'[3]Relatório Empregados II'!$BA16:$BA16</f>
        <v>0</v>
      </c>
      <c r="S15" s="158" t="str">
        <f>'[3]Relatório Empregados II'!$BE16:$BE16</f>
        <v/>
      </c>
      <c r="T15" s="158" t="str">
        <f>'[3]Relatório Empregados II'!$BH16:$BH16</f>
        <v>CLT</v>
      </c>
      <c r="U15" s="152">
        <f>'[3]Relatório Empregados II'!$BK16:$BK16</f>
        <v>0</v>
      </c>
      <c r="V15" s="169">
        <f>'[3]Relatório Empregados II'!$BN16</f>
        <v>0</v>
      </c>
      <c r="W15" s="210">
        <f>'[3]Relatório Empregados II'!$BP16</f>
        <v>0</v>
      </c>
      <c r="X15" s="144">
        <f>'[3]Relatório Empregados II'!$BR16:$BR16</f>
        <v>3158.96</v>
      </c>
      <c r="Y15" s="161">
        <f>'[3]Relatório Empregados II'!$BU16</f>
        <v>0</v>
      </c>
      <c r="Z15" s="171">
        <f>'[3]Relatório Empregados II'!$BW16:$BW16</f>
        <v>0</v>
      </c>
      <c r="AA15" s="172">
        <f>'[3]Relatório Empregados II'!$CA16:$CA16</f>
        <v>0</v>
      </c>
      <c r="AB15" s="172">
        <f>'[3]Relatório Empregados II'!$CD16:$CD16</f>
        <v>201.07</v>
      </c>
      <c r="AC15" s="172">
        <f>'[3]Relatório Empregados II'!$CG16:$CG16</f>
        <v>0</v>
      </c>
      <c r="AD15" s="172">
        <f>'[3]Relatório Empregados II'!$CJ16</f>
        <v>0</v>
      </c>
      <c r="AE15" s="172">
        <f>'[3]Relatório Empregados II'!$CL16</f>
        <v>0</v>
      </c>
      <c r="AF15" s="172">
        <f>'[3]Relatório Empregados II'!$CN16:$CN16</f>
        <v>0</v>
      </c>
      <c r="AG15" s="172">
        <f>'[3]Relatório Empregados II'!$CQ16</f>
        <v>0</v>
      </c>
      <c r="AH15" s="144">
        <f>'[3]Relatório Empregados II'!$CS16:$CS16</f>
        <v>302.37</v>
      </c>
      <c r="AI15" s="161">
        <f>'[3]Relatório Empregados II'!$CV16:$CV16</f>
        <v>0</v>
      </c>
      <c r="AJ15" s="144">
        <f>'[3]Relatório Empregados II'!$CY16:$CY16</f>
        <v>1084.0582199999999</v>
      </c>
      <c r="AK15" s="161">
        <f>'[3]Relatório Empregados II'!$DB16:$DB16</f>
        <v>1084.0582199999999</v>
      </c>
      <c r="AL15" s="144">
        <f>'[3]Relatório Empregados II'!$DE16:$DE16</f>
        <v>0</v>
      </c>
      <c r="AM15" s="144">
        <f>'[3]Relatório Empregados II'!$DH16</f>
        <v>0</v>
      </c>
      <c r="AN15" s="161">
        <f>'[3]Relatório Empregados II'!$DJ16</f>
        <v>1084.0582199999999</v>
      </c>
      <c r="AO15" s="144">
        <f>'[3]Relatório Empregados II'!$DL16</f>
        <v>0</v>
      </c>
      <c r="AP15" s="144">
        <f>'[3]Relatório Empregados II'!$DM$3:$DM16</f>
        <v>0</v>
      </c>
      <c r="AQ15" s="161"/>
      <c r="AR15" s="161"/>
      <c r="AS15" s="144">
        <f>'[3]Relatório Empregados II'!$DQ16:$DQ16</f>
        <v>0</v>
      </c>
      <c r="AT15" s="173">
        <f>'[3]Relatório Empregados II'!$DT16</f>
        <v>0</v>
      </c>
      <c r="AU15" s="171">
        <f>'[3]Relatório Empregados II'!$DV16</f>
        <v>0</v>
      </c>
      <c r="AV15" s="171">
        <f>'[3]Relatório Empregados II'!$DX16</f>
        <v>0</v>
      </c>
      <c r="AW15" s="160">
        <f>'[3]Relatório Empregados II'!$DZ16</f>
        <v>0</v>
      </c>
      <c r="AX15" s="160">
        <f>'[3]Relatório Empregados II'!$EB16</f>
        <v>0</v>
      </c>
      <c r="AY15" s="171" t="str">
        <f>'[3]Relatório Empregados II'!$ED16</f>
        <v>SALA DE OBSERVAÇAO</v>
      </c>
      <c r="AZ15" s="160">
        <f>'[3]Relatório Empregados II'!$EH16</f>
        <v>0</v>
      </c>
      <c r="BA15" s="160">
        <f>'[3]Relatório Empregados II'!$EJ16</f>
        <v>0</v>
      </c>
    </row>
    <row r="16" spans="1:53">
      <c r="A16" s="174" t="str">
        <f>IFERROR(('[3]Relatório Empregados II'!$A17:$B17),"")</f>
        <v>31/07/2020</v>
      </c>
      <c r="B16" s="146" t="str">
        <f>'[3]Relatório Empregados II'!$D17:$D17</f>
        <v>12955134000900</v>
      </c>
      <c r="C16" s="162" t="str">
        <f>'[3]Relatório Empregados II'!$G17:$G17</f>
        <v>INSTITUTO DIVA ALVES DO BRASIL</v>
      </c>
      <c r="D16" s="165" t="str">
        <f>'[3]Relatório Empregados II'!$J17</f>
        <v>6033075</v>
      </c>
      <c r="E16" s="147" t="str">
        <f>'[3]Relatório Empregados II'!$L17:L17</f>
        <v>UPA 24H PARQUE LAFAIETE - DUQUE DE CAXIAS I</v>
      </c>
      <c r="F16" s="148" t="str">
        <f>'[3]Relatório Empregados II'!$P17:$P17</f>
        <v>0008/2020</v>
      </c>
      <c r="G16" s="177" cm="1">
        <f t="array" ref="G16">'[3]Relatório Empregados II'!$T17:T17</f>
        <v>2020</v>
      </c>
      <c r="H16" s="149" t="str">
        <f>'[3]Relatório Empregados II'!$W17</f>
        <v>07</v>
      </c>
      <c r="I16" s="150">
        <f>'[3]Relatório Empregados II'!$Y17:$Y17</f>
        <v>0</v>
      </c>
      <c r="J16" s="151">
        <f>'[3]Relatório Empregados II'!$AB17:$AB17</f>
        <v>0</v>
      </c>
      <c r="K16" s="166">
        <f>'[3]Relatório Empregados II'!$AE17:$AE17</f>
        <v>0</v>
      </c>
      <c r="L16" s="167" cm="1">
        <f t="array" ref="L16">'[3]Relatório Empregados II'!$AI17:$AI17</f>
        <v>322205</v>
      </c>
      <c r="M16" s="153">
        <f>'[3]Relatório Empregados II'!$AL17:$AL17</f>
        <v>0</v>
      </c>
      <c r="N16" s="154">
        <f>'[3]Relatório Empregados II'!$AP17</f>
        <v>0</v>
      </c>
      <c r="O16" s="167">
        <f>'[3]Relatório Empregados II'!$AR17</f>
        <v>0</v>
      </c>
      <c r="P16" s="155">
        <f>'[3]Relatório Empregados II'!$AT17:$AT17</f>
        <v>0</v>
      </c>
      <c r="Q16" s="156">
        <f>'[3]Relatório Empregados II'!$AX17:$AX17</f>
        <v>180</v>
      </c>
      <c r="R16" s="157">
        <f>'[3]Relatório Empregados II'!$BA17:$BA17</f>
        <v>0</v>
      </c>
      <c r="S16" s="158" t="str">
        <f>'[3]Relatório Empregados II'!$BE17:$BE17</f>
        <v/>
      </c>
      <c r="T16" s="158" t="str">
        <f>'[3]Relatório Empregados II'!$BH17:$BH17</f>
        <v>CLT</v>
      </c>
      <c r="U16" s="152">
        <f>'[3]Relatório Empregados II'!$BK17:$BK17</f>
        <v>0</v>
      </c>
      <c r="V16" s="169">
        <f>'[3]Relatório Empregados II'!$BN17</f>
        <v>0</v>
      </c>
      <c r="W16" s="210">
        <f>'[3]Relatório Empregados II'!$BP17</f>
        <v>0</v>
      </c>
      <c r="X16" s="144">
        <f>'[3]Relatório Empregados II'!$BR17:$BR17</f>
        <v>1665.93</v>
      </c>
      <c r="Y16" s="161">
        <f>'[3]Relatório Empregados II'!$BU17</f>
        <v>0</v>
      </c>
      <c r="Z16" s="171">
        <f>'[3]Relatório Empregados II'!$BW17:$BW17</f>
        <v>0</v>
      </c>
      <c r="AA16" s="172">
        <f>'[3]Relatório Empregados II'!$CA17:$CA17</f>
        <v>0</v>
      </c>
      <c r="AB16" s="172">
        <f>'[3]Relatório Empregados II'!$CD17:$CD17</f>
        <v>209</v>
      </c>
      <c r="AC16" s="172">
        <f>'[3]Relatório Empregados II'!$CG17:$CG17</f>
        <v>0</v>
      </c>
      <c r="AD16" s="172">
        <f>'[3]Relatório Empregados II'!$CJ17</f>
        <v>0</v>
      </c>
      <c r="AE16" s="172">
        <f>'[3]Relatório Empregados II'!$CL17</f>
        <v>0</v>
      </c>
      <c r="AF16" s="172">
        <f>'[3]Relatório Empregados II'!$CN17:$CN17</f>
        <v>0</v>
      </c>
      <c r="AG16" s="172">
        <f>'[3]Relatório Empregados II'!$CQ17</f>
        <v>0</v>
      </c>
      <c r="AH16" s="144">
        <f>'[3]Relatório Empregados II'!$CS17:$CS17</f>
        <v>171.64</v>
      </c>
      <c r="AI16" s="161">
        <f>'[3]Relatório Empregados II'!$CV17:$CV17</f>
        <v>0</v>
      </c>
      <c r="AJ16" s="144">
        <f>'[3]Relatório Empregados II'!$CY17:$CY17</f>
        <v>596.47123999999997</v>
      </c>
      <c r="AK16" s="161">
        <f>'[3]Relatório Empregados II'!$DB17:$DB17</f>
        <v>596.47123999999997</v>
      </c>
      <c r="AL16" s="144">
        <f>'[3]Relatório Empregados II'!$DE17:$DE17</f>
        <v>0</v>
      </c>
      <c r="AM16" s="144">
        <f>'[3]Relatório Empregados II'!$DH17</f>
        <v>0</v>
      </c>
      <c r="AN16" s="161">
        <f>'[3]Relatório Empregados II'!$DJ17</f>
        <v>596.47123999999997</v>
      </c>
      <c r="AO16" s="144">
        <f>'[3]Relatório Empregados II'!$DL17</f>
        <v>0</v>
      </c>
      <c r="AP16" s="144">
        <f>'[3]Relatório Empregados II'!$DM$3:$DM17</f>
        <v>0</v>
      </c>
      <c r="AQ16" s="161"/>
      <c r="AR16" s="161"/>
      <c r="AS16" s="144">
        <f>'[3]Relatório Empregados II'!$DQ17:$DQ17</f>
        <v>0</v>
      </c>
      <c r="AT16" s="173">
        <f>'[3]Relatório Empregados II'!$DT17</f>
        <v>0</v>
      </c>
      <c r="AU16" s="171">
        <f>'[3]Relatório Empregados II'!$DV17</f>
        <v>0</v>
      </c>
      <c r="AV16" s="171">
        <f>'[3]Relatório Empregados II'!$DX17</f>
        <v>0</v>
      </c>
      <c r="AW16" s="160">
        <f>'[3]Relatório Empregados II'!$DZ17</f>
        <v>0</v>
      </c>
      <c r="AX16" s="160">
        <f>'[3]Relatório Empregados II'!$EB17</f>
        <v>0</v>
      </c>
      <c r="AY16" s="171" t="str">
        <f>'[3]Relatório Empregados II'!$ED17</f>
        <v>SALA DE OBSERVAÇAO</v>
      </c>
      <c r="AZ16" s="160">
        <f>'[3]Relatório Empregados II'!$EH17</f>
        <v>0</v>
      </c>
      <c r="BA16" s="160">
        <f>'[3]Relatório Empregados II'!$EJ17</f>
        <v>0</v>
      </c>
    </row>
    <row r="17" spans="1:53">
      <c r="A17" s="174" t="str">
        <f>IFERROR(('[3]Relatório Empregados II'!$A18:$B18),"")</f>
        <v>31/07/2020</v>
      </c>
      <c r="B17" s="146" t="str">
        <f>'[3]Relatório Empregados II'!$D18:$D18</f>
        <v>12955134000900</v>
      </c>
      <c r="C17" s="162" t="str">
        <f>'[3]Relatório Empregados II'!$G18:$G18</f>
        <v>INSTITUTO DIVA ALVES DO BRASIL</v>
      </c>
      <c r="D17" s="165" t="str">
        <f>'[3]Relatório Empregados II'!$J18</f>
        <v>6033075</v>
      </c>
      <c r="E17" s="147" t="str">
        <f>'[3]Relatório Empregados II'!$L18:L18</f>
        <v>UPA 24H PARQUE LAFAIETE - DUQUE DE CAXIAS I</v>
      </c>
      <c r="F17" s="148" t="str">
        <f>'[3]Relatório Empregados II'!$P18:$P18</f>
        <v>0008/2020</v>
      </c>
      <c r="G17" s="177" cm="1">
        <f t="array" ref="G17">'[3]Relatório Empregados II'!$T18:T18</f>
        <v>2020</v>
      </c>
      <c r="H17" s="149" t="str">
        <f>'[3]Relatório Empregados II'!$W18</f>
        <v>07</v>
      </c>
      <c r="I17" s="150">
        <f>'[3]Relatório Empregados II'!$Y18:$Y18</f>
        <v>0</v>
      </c>
      <c r="J17" s="151">
        <f>'[3]Relatório Empregados II'!$AB18:$AB18</f>
        <v>0</v>
      </c>
      <c r="K17" s="166">
        <f>'[3]Relatório Empregados II'!$AE18:$AE18</f>
        <v>0</v>
      </c>
      <c r="L17" s="167" cm="1">
        <f t="array" ref="L17">'[3]Relatório Empregados II'!$AI18:$AI18</f>
        <v>223505</v>
      </c>
      <c r="M17" s="153">
        <f>'[3]Relatório Empregados II'!$AL18:$AL18</f>
        <v>0</v>
      </c>
      <c r="N17" s="154">
        <f>'[3]Relatório Empregados II'!$AP18</f>
        <v>0</v>
      </c>
      <c r="O17" s="167">
        <f>'[3]Relatório Empregados II'!$AR18</f>
        <v>0</v>
      </c>
      <c r="P17" s="155">
        <f>'[3]Relatório Empregados II'!$AT18:$AT18</f>
        <v>0</v>
      </c>
      <c r="Q17" s="156">
        <f>'[3]Relatório Empregados II'!$AX18:$AX18</f>
        <v>180</v>
      </c>
      <c r="R17" s="157">
        <f>'[3]Relatório Empregados II'!$BA18:$BA18</f>
        <v>0</v>
      </c>
      <c r="S17" s="158" t="str">
        <f>'[3]Relatório Empregados II'!$BE18:$BE18</f>
        <v/>
      </c>
      <c r="T17" s="158" t="str">
        <f>'[3]Relatório Empregados II'!$BH18:$BH18</f>
        <v>CLT</v>
      </c>
      <c r="U17" s="152">
        <f>'[3]Relatório Empregados II'!$BK18:$BK18</f>
        <v>0</v>
      </c>
      <c r="V17" s="169">
        <f>'[3]Relatório Empregados II'!$BN18</f>
        <v>0</v>
      </c>
      <c r="W17" s="210">
        <f>'[3]Relatório Empregados II'!$BP18</f>
        <v>0</v>
      </c>
      <c r="X17" s="144">
        <f>'[3]Relatório Empregados II'!$BR18:$BR18</f>
        <v>3158.96</v>
      </c>
      <c r="Y17" s="161">
        <f>'[3]Relatório Empregados II'!$BU18</f>
        <v>0</v>
      </c>
      <c r="Z17" s="171">
        <f>'[3]Relatório Empregados II'!$BW18:$BW18</f>
        <v>0</v>
      </c>
      <c r="AA17" s="172">
        <f>'[3]Relatório Empregados II'!$CA18:$CA18</f>
        <v>0</v>
      </c>
      <c r="AB17" s="172">
        <f>'[3]Relatório Empregados II'!$CD18:$CD18</f>
        <v>0</v>
      </c>
      <c r="AC17" s="172">
        <f>'[3]Relatório Empregados II'!$CG18:$CG18</f>
        <v>0</v>
      </c>
      <c r="AD17" s="172">
        <f>'[3]Relatório Empregados II'!$CJ18</f>
        <v>0</v>
      </c>
      <c r="AE17" s="172">
        <f>'[3]Relatório Empregados II'!$CL18</f>
        <v>0</v>
      </c>
      <c r="AF17" s="172">
        <f>'[3]Relatório Empregados II'!$CN18:$CN18</f>
        <v>0</v>
      </c>
      <c r="AG17" s="172">
        <f>'[3]Relatório Empregados II'!$CQ18</f>
        <v>0</v>
      </c>
      <c r="AH17" s="144">
        <f>'[3]Relatório Empregados II'!$CS18:$CS18</f>
        <v>0</v>
      </c>
      <c r="AI17" s="161">
        <f>'[3]Relatório Empregados II'!$CV18:$CV18</f>
        <v>0</v>
      </c>
      <c r="AJ17" s="144">
        <f>'[3]Relatório Empregados II'!$CY18:$CY18</f>
        <v>936.29287999999997</v>
      </c>
      <c r="AK17" s="161">
        <f>'[3]Relatório Empregados II'!$DB18:$DB18</f>
        <v>936.29287999999997</v>
      </c>
      <c r="AL17" s="144">
        <f>'[3]Relatório Empregados II'!$DE18:$DE18</f>
        <v>0</v>
      </c>
      <c r="AM17" s="144">
        <f>'[3]Relatório Empregados II'!$DH18</f>
        <v>0</v>
      </c>
      <c r="AN17" s="161">
        <f>'[3]Relatório Empregados II'!$DJ18</f>
        <v>936.29287999999997</v>
      </c>
      <c r="AO17" s="144">
        <f>'[3]Relatório Empregados II'!$DL18</f>
        <v>0</v>
      </c>
      <c r="AP17" s="144">
        <f>'[3]Relatório Empregados II'!$DM$3:$DM18</f>
        <v>0</v>
      </c>
      <c r="AQ17" s="161"/>
      <c r="AR17" s="161"/>
      <c r="AS17" s="144">
        <f>'[3]Relatório Empregados II'!$DQ18:$DQ18</f>
        <v>0</v>
      </c>
      <c r="AT17" s="173">
        <f>'[3]Relatório Empregados II'!$DT18</f>
        <v>0</v>
      </c>
      <c r="AU17" s="171">
        <f>'[3]Relatório Empregados II'!$DV18</f>
        <v>0</v>
      </c>
      <c r="AV17" s="171">
        <f>'[3]Relatório Empregados II'!$DX18</f>
        <v>0</v>
      </c>
      <c r="AW17" s="160">
        <f>'[3]Relatório Empregados II'!$DZ18</f>
        <v>0</v>
      </c>
      <c r="AX17" s="160">
        <f>'[3]Relatório Empregados II'!$EB18</f>
        <v>0</v>
      </c>
      <c r="AY17" s="171" t="str">
        <f>'[3]Relatório Empregados II'!$ED18</f>
        <v>SALA DE URGENCIA</v>
      </c>
      <c r="AZ17" s="160">
        <f>'[3]Relatório Empregados II'!$EH18</f>
        <v>0</v>
      </c>
      <c r="BA17" s="160">
        <f>'[3]Relatório Empregados II'!$EJ18</f>
        <v>0</v>
      </c>
    </row>
    <row r="18" spans="1:53">
      <c r="A18" s="174" t="str">
        <f>IFERROR(('[3]Relatório Empregados II'!$A19:$B19),"")</f>
        <v>31/07/2020</v>
      </c>
      <c r="B18" s="146" t="str">
        <f>'[3]Relatório Empregados II'!$D19:$D19</f>
        <v>12955134000900</v>
      </c>
      <c r="C18" s="162" t="str">
        <f>'[3]Relatório Empregados II'!$G19:$G19</f>
        <v>INSTITUTO DIVA ALVES DO BRASIL</v>
      </c>
      <c r="D18" s="165" t="str">
        <f>'[3]Relatório Empregados II'!$J19</f>
        <v>6033075</v>
      </c>
      <c r="E18" s="147" t="str">
        <f>'[3]Relatório Empregados II'!$L19:L19</f>
        <v>UPA 24H PARQUE LAFAIETE - DUQUE DE CAXIAS I</v>
      </c>
      <c r="F18" s="148" t="str">
        <f>'[3]Relatório Empregados II'!$P19:$P19</f>
        <v>0008/2020</v>
      </c>
      <c r="G18" s="177" cm="1">
        <f t="array" ref="G18">'[3]Relatório Empregados II'!$T19:T19</f>
        <v>2020</v>
      </c>
      <c r="H18" s="149" t="str">
        <f>'[3]Relatório Empregados II'!$W19</f>
        <v>07</v>
      </c>
      <c r="I18" s="150">
        <f>'[3]Relatório Empregados II'!$Y19:$Y19</f>
        <v>0</v>
      </c>
      <c r="J18" s="151">
        <f>'[3]Relatório Empregados II'!$AB19:$AB19</f>
        <v>0</v>
      </c>
      <c r="K18" s="166">
        <f>'[3]Relatório Empregados II'!$AE19:$AE19</f>
        <v>0</v>
      </c>
      <c r="L18" s="167" cm="1">
        <f t="array" ref="L18">'[3]Relatório Empregados II'!$AI19:$AI19</f>
        <v>322205</v>
      </c>
      <c r="M18" s="153">
        <f>'[3]Relatório Empregados II'!$AL19:$AL19</f>
        <v>0</v>
      </c>
      <c r="N18" s="154">
        <f>'[3]Relatório Empregados II'!$AP19</f>
        <v>0</v>
      </c>
      <c r="O18" s="167">
        <f>'[3]Relatório Empregados II'!$AR19</f>
        <v>0</v>
      </c>
      <c r="P18" s="155">
        <f>'[3]Relatório Empregados II'!$AT19:$AT19</f>
        <v>0</v>
      </c>
      <c r="Q18" s="156">
        <f>'[3]Relatório Empregados II'!$AX19:$AX19</f>
        <v>180</v>
      </c>
      <c r="R18" s="157">
        <f>'[3]Relatório Empregados II'!$BA19:$BA19</f>
        <v>0</v>
      </c>
      <c r="S18" s="158" t="str">
        <f>'[3]Relatório Empregados II'!$BE19:$BE19</f>
        <v/>
      </c>
      <c r="T18" s="158" t="str">
        <f>'[3]Relatório Empregados II'!$BH19:$BH19</f>
        <v>CLT</v>
      </c>
      <c r="U18" s="152">
        <f>'[3]Relatório Empregados II'!$BK19:$BK19</f>
        <v>0</v>
      </c>
      <c r="V18" s="169">
        <f>'[3]Relatório Empregados II'!$BN19</f>
        <v>0</v>
      </c>
      <c r="W18" s="210">
        <f>'[3]Relatório Empregados II'!$BP19</f>
        <v>0</v>
      </c>
      <c r="X18" s="144">
        <f>'[3]Relatório Empregados II'!$BR19:$BR19</f>
        <v>1665.93</v>
      </c>
      <c r="Y18" s="161">
        <f>'[3]Relatório Empregados II'!$BU19</f>
        <v>0</v>
      </c>
      <c r="Z18" s="171">
        <f>'[3]Relatório Empregados II'!$BW19:$BW19</f>
        <v>0</v>
      </c>
      <c r="AA18" s="172">
        <f>'[3]Relatório Empregados II'!$CA19:$CA19</f>
        <v>0</v>
      </c>
      <c r="AB18" s="172">
        <f>'[3]Relatório Empregados II'!$CD19:$CD19</f>
        <v>202.03</v>
      </c>
      <c r="AC18" s="172">
        <f>'[3]Relatório Empregados II'!$CG19:$CG19</f>
        <v>0</v>
      </c>
      <c r="AD18" s="172">
        <f>'[3]Relatório Empregados II'!$CJ19</f>
        <v>0</v>
      </c>
      <c r="AE18" s="172">
        <f>'[3]Relatório Empregados II'!$CL19</f>
        <v>0</v>
      </c>
      <c r="AF18" s="172">
        <f>'[3]Relatório Empregados II'!$CN19:$CN19</f>
        <v>0</v>
      </c>
      <c r="AG18" s="172">
        <f>'[3]Relatório Empregados II'!$CQ19</f>
        <v>0</v>
      </c>
      <c r="AH18" s="144">
        <f>'[3]Relatório Empregados II'!$CS19:$CS19</f>
        <v>167.86</v>
      </c>
      <c r="AI18" s="161">
        <f>'[3]Relatório Empregados II'!$CV19:$CV19</f>
        <v>0</v>
      </c>
      <c r="AJ18" s="144">
        <f>'[3]Relatório Empregados II'!$CY19:$CY19</f>
        <v>607.35494000000006</v>
      </c>
      <c r="AK18" s="161">
        <f>'[3]Relatório Empregados II'!$DB19:$DB19</f>
        <v>607.35494000000006</v>
      </c>
      <c r="AL18" s="144">
        <f>'[3]Relatório Empregados II'!$DE19:$DE19</f>
        <v>0</v>
      </c>
      <c r="AM18" s="144">
        <f>'[3]Relatório Empregados II'!$DH19</f>
        <v>0</v>
      </c>
      <c r="AN18" s="161">
        <f>'[3]Relatório Empregados II'!$DJ19</f>
        <v>607.35494000000006</v>
      </c>
      <c r="AO18" s="144">
        <f>'[3]Relatório Empregados II'!$DL19</f>
        <v>0</v>
      </c>
      <c r="AP18" s="144">
        <f>'[3]Relatório Empregados II'!$DM$3:$DM19</f>
        <v>0</v>
      </c>
      <c r="AQ18" s="161"/>
      <c r="AR18" s="161"/>
      <c r="AS18" s="144">
        <f>'[3]Relatório Empregados II'!$DQ19:$DQ19</f>
        <v>0</v>
      </c>
      <c r="AT18" s="173">
        <f>'[3]Relatório Empregados II'!$DT19</f>
        <v>0</v>
      </c>
      <c r="AU18" s="171">
        <f>'[3]Relatório Empregados II'!$DV19</f>
        <v>0</v>
      </c>
      <c r="AV18" s="171">
        <f>'[3]Relatório Empregados II'!$DX19</f>
        <v>0</v>
      </c>
      <c r="AW18" s="160">
        <f>'[3]Relatório Empregados II'!$DZ19</f>
        <v>0</v>
      </c>
      <c r="AX18" s="160">
        <f>'[3]Relatório Empregados II'!$EB19</f>
        <v>0</v>
      </c>
      <c r="AY18" s="171" t="str">
        <f>'[3]Relatório Empregados II'!$ED19</f>
        <v>SALA DE SUTURA/CURATIVO</v>
      </c>
      <c r="AZ18" s="160">
        <f>'[3]Relatório Empregados II'!$EH19</f>
        <v>0</v>
      </c>
      <c r="BA18" s="160">
        <f>'[3]Relatório Empregados II'!$EJ19</f>
        <v>0</v>
      </c>
    </row>
    <row r="19" spans="1:53">
      <c r="A19" s="174" t="str">
        <f>IFERROR(('[3]Relatório Empregados II'!$A20:$B20),"")</f>
        <v>31/07/2020</v>
      </c>
      <c r="B19" s="146" t="str">
        <f>'[3]Relatório Empregados II'!$D20:$D20</f>
        <v>12955134000900</v>
      </c>
      <c r="C19" s="162" t="str">
        <f>'[3]Relatório Empregados II'!$G20:$G20</f>
        <v>INSTITUTO DIVA ALVES DO BRASIL</v>
      </c>
      <c r="D19" s="165" t="str">
        <f>'[3]Relatório Empregados II'!$J20</f>
        <v>6033075</v>
      </c>
      <c r="E19" s="147" t="str">
        <f>'[3]Relatório Empregados II'!$L20:L20</f>
        <v>UPA 24H PARQUE LAFAIETE - DUQUE DE CAXIAS I</v>
      </c>
      <c r="F19" s="148" t="str">
        <f>'[3]Relatório Empregados II'!$P20:$P20</f>
        <v>0008/2020</v>
      </c>
      <c r="G19" s="177" cm="1">
        <f t="array" ref="G19">'[3]Relatório Empregados II'!$T20:T20</f>
        <v>2020</v>
      </c>
      <c r="H19" s="149" t="str">
        <f>'[3]Relatório Empregados II'!$W20</f>
        <v>07</v>
      </c>
      <c r="I19" s="150">
        <f>'[3]Relatório Empregados II'!$Y20:$Y20</f>
        <v>0</v>
      </c>
      <c r="J19" s="151">
        <f>'[3]Relatório Empregados II'!$AB20:$AB20</f>
        <v>0</v>
      </c>
      <c r="K19" s="166">
        <f>'[3]Relatório Empregados II'!$AE20:$AE20</f>
        <v>0</v>
      </c>
      <c r="L19" s="167" cm="1">
        <f t="array" ref="L19">'[3]Relatório Empregados II'!$AI20:$AI20</f>
        <v>322205</v>
      </c>
      <c r="M19" s="153">
        <f>'[3]Relatório Empregados II'!$AL20:$AL20</f>
        <v>0</v>
      </c>
      <c r="N19" s="154">
        <f>'[3]Relatório Empregados II'!$AP20</f>
        <v>0</v>
      </c>
      <c r="O19" s="167">
        <f>'[3]Relatório Empregados II'!$AR20</f>
        <v>0</v>
      </c>
      <c r="P19" s="155">
        <f>'[3]Relatório Empregados II'!$AT20:$AT20</f>
        <v>0</v>
      </c>
      <c r="Q19" s="156">
        <f>'[3]Relatório Empregados II'!$AX20:$AX20</f>
        <v>180</v>
      </c>
      <c r="R19" s="157">
        <f>'[3]Relatório Empregados II'!$BA20:$BA20</f>
        <v>0</v>
      </c>
      <c r="S19" s="158" t="str">
        <f>'[3]Relatório Empregados II'!$BE20:$BE20</f>
        <v/>
      </c>
      <c r="T19" s="158" t="str">
        <f>'[3]Relatório Empregados II'!$BH20:$BH20</f>
        <v>CLT</v>
      </c>
      <c r="U19" s="152">
        <f>'[3]Relatório Empregados II'!$BK20:$BK20</f>
        <v>0</v>
      </c>
      <c r="V19" s="169">
        <f>'[3]Relatório Empregados II'!$BN20</f>
        <v>0</v>
      </c>
      <c r="W19" s="210">
        <f>'[3]Relatório Empregados II'!$BP20</f>
        <v>0</v>
      </c>
      <c r="X19" s="144">
        <f>'[3]Relatório Empregados II'!$BR20:$BR20</f>
        <v>1665.93</v>
      </c>
      <c r="Y19" s="161">
        <f>'[3]Relatório Empregados II'!$BU20</f>
        <v>0</v>
      </c>
      <c r="Z19" s="171">
        <f>'[3]Relatório Empregados II'!$BW20:$BW20</f>
        <v>0</v>
      </c>
      <c r="AA19" s="172">
        <f>'[3]Relatório Empregados II'!$CA20:$CA20</f>
        <v>0</v>
      </c>
      <c r="AB19" s="172">
        <f>'[3]Relatório Empregados II'!$CD20:$CD20</f>
        <v>209</v>
      </c>
      <c r="AC19" s="172">
        <f>'[3]Relatório Empregados II'!$CG20:$CG20</f>
        <v>0</v>
      </c>
      <c r="AD19" s="172">
        <f>'[3]Relatório Empregados II'!$CJ20</f>
        <v>0</v>
      </c>
      <c r="AE19" s="172">
        <f>'[3]Relatório Empregados II'!$CL20</f>
        <v>0</v>
      </c>
      <c r="AF19" s="172">
        <f>'[3]Relatório Empregados II'!$CN20:$CN20</f>
        <v>0</v>
      </c>
      <c r="AG19" s="172">
        <f>'[3]Relatório Empregados II'!$CQ20</f>
        <v>0</v>
      </c>
      <c r="AH19" s="144">
        <f>'[3]Relatório Empregados II'!$CS20:$CS20</f>
        <v>248.75</v>
      </c>
      <c r="AI19" s="161">
        <f>'[3]Relatório Empregados II'!$CV20:$CV20</f>
        <v>0</v>
      </c>
      <c r="AJ19" s="144">
        <f>'[3]Relatório Empregados II'!$CY20:$CY20</f>
        <v>864.41042000000004</v>
      </c>
      <c r="AK19" s="161">
        <f>'[3]Relatório Empregados II'!$DB20:$DB20</f>
        <v>864.41042000000004</v>
      </c>
      <c r="AL19" s="144">
        <f>'[3]Relatório Empregados II'!$DE20:$DE20</f>
        <v>0</v>
      </c>
      <c r="AM19" s="144">
        <f>'[3]Relatório Empregados II'!$DH20</f>
        <v>0</v>
      </c>
      <c r="AN19" s="161">
        <f>'[3]Relatório Empregados II'!$DJ20</f>
        <v>864.41042000000004</v>
      </c>
      <c r="AO19" s="144">
        <f>'[3]Relatório Empregados II'!$DL20</f>
        <v>0</v>
      </c>
      <c r="AP19" s="144">
        <f>'[3]Relatório Empregados II'!$DM$3:$DM20</f>
        <v>0</v>
      </c>
      <c r="AQ19" s="161"/>
      <c r="AR19" s="161"/>
      <c r="AS19" s="144">
        <f>'[3]Relatório Empregados II'!$DQ20:$DQ20</f>
        <v>0</v>
      </c>
      <c r="AT19" s="173">
        <f>'[3]Relatório Empregados II'!$DT20</f>
        <v>0</v>
      </c>
      <c r="AU19" s="171">
        <f>'[3]Relatório Empregados II'!$DV20</f>
        <v>0</v>
      </c>
      <c r="AV19" s="171">
        <f>'[3]Relatório Empregados II'!$DX20</f>
        <v>0</v>
      </c>
      <c r="AW19" s="160">
        <f>'[3]Relatório Empregados II'!$DZ20</f>
        <v>0</v>
      </c>
      <c r="AX19" s="160">
        <f>'[3]Relatório Empregados II'!$EB20</f>
        <v>0</v>
      </c>
      <c r="AY19" s="171" t="str">
        <f>'[3]Relatório Empregados II'!$ED20</f>
        <v>SALA DE MEDICAÇAO</v>
      </c>
      <c r="AZ19" s="160">
        <f>'[3]Relatório Empregados II'!$EH20</f>
        <v>0</v>
      </c>
      <c r="BA19" s="160">
        <f>'[3]Relatório Empregados II'!$EJ20</f>
        <v>0</v>
      </c>
    </row>
    <row r="20" spans="1:53">
      <c r="A20" s="174" t="str">
        <f>IFERROR(('[3]Relatório Empregados II'!$A21:$B21),"")</f>
        <v>31/07/2020</v>
      </c>
      <c r="B20" s="146" t="str">
        <f>'[3]Relatório Empregados II'!$D21:$D21</f>
        <v>12955134000900</v>
      </c>
      <c r="C20" s="162" t="str">
        <f>'[3]Relatório Empregados II'!$G21:$G21</f>
        <v>INSTITUTO DIVA ALVES DO BRASIL</v>
      </c>
      <c r="D20" s="165" t="str">
        <f>'[3]Relatório Empregados II'!$J21</f>
        <v>6033075</v>
      </c>
      <c r="E20" s="147" t="str">
        <f>'[3]Relatório Empregados II'!$L21:L21</f>
        <v>UPA 24H PARQUE LAFAIETE - DUQUE DE CAXIAS I</v>
      </c>
      <c r="F20" s="148" t="str">
        <f>'[3]Relatório Empregados II'!$P21:$P21</f>
        <v>0008/2020</v>
      </c>
      <c r="G20" s="177" cm="1">
        <f t="array" ref="G20">'[3]Relatório Empregados II'!$T21:T21</f>
        <v>2020</v>
      </c>
      <c r="H20" s="149" t="str">
        <f>'[3]Relatório Empregados II'!$W21</f>
        <v>07</v>
      </c>
      <c r="I20" s="150">
        <f>'[3]Relatório Empregados II'!$Y21:$Y21</f>
        <v>0</v>
      </c>
      <c r="J20" s="151">
        <f>'[3]Relatório Empregados II'!$AB21:$AB21</f>
        <v>0</v>
      </c>
      <c r="K20" s="166">
        <f>'[3]Relatório Empregados II'!$AE21:$AE21</f>
        <v>0</v>
      </c>
      <c r="L20" s="167" cm="1">
        <f t="array" ref="L20">'[3]Relatório Empregados II'!$AI21:$AI21</f>
        <v>322205</v>
      </c>
      <c r="M20" s="153">
        <f>'[3]Relatório Empregados II'!$AL21:$AL21</f>
        <v>0</v>
      </c>
      <c r="N20" s="154">
        <f>'[3]Relatório Empregados II'!$AP21</f>
        <v>0</v>
      </c>
      <c r="O20" s="167">
        <f>'[3]Relatório Empregados II'!$AR21</f>
        <v>0</v>
      </c>
      <c r="P20" s="155">
        <f>'[3]Relatório Empregados II'!$AT21:$AT21</f>
        <v>0</v>
      </c>
      <c r="Q20" s="156">
        <f>'[3]Relatório Empregados II'!$AX21:$AX21</f>
        <v>180</v>
      </c>
      <c r="R20" s="157">
        <f>'[3]Relatório Empregados II'!$BA21:$BA21</f>
        <v>0</v>
      </c>
      <c r="S20" s="158" t="str">
        <f>'[3]Relatório Empregados II'!$BE21:$BE21</f>
        <v/>
      </c>
      <c r="T20" s="158" t="str">
        <f>'[3]Relatório Empregados II'!$BH21:$BH21</f>
        <v>CLT</v>
      </c>
      <c r="U20" s="152">
        <f>'[3]Relatório Empregados II'!$BK21:$BK21</f>
        <v>0</v>
      </c>
      <c r="V20" s="169">
        <f>'[3]Relatório Empregados II'!$BN21</f>
        <v>0</v>
      </c>
      <c r="W20" s="210">
        <f>'[3]Relatório Empregados II'!$BP21</f>
        <v>0</v>
      </c>
      <c r="X20" s="144">
        <f>'[3]Relatório Empregados II'!$BR21:$BR21</f>
        <v>1665.93</v>
      </c>
      <c r="Y20" s="161">
        <f>'[3]Relatório Empregados II'!$BU21</f>
        <v>0</v>
      </c>
      <c r="Z20" s="171">
        <f>'[3]Relatório Empregados II'!$BW21:$BW21</f>
        <v>0</v>
      </c>
      <c r="AA20" s="172">
        <f>'[3]Relatório Empregados II'!$CA21:$CA21</f>
        <v>0</v>
      </c>
      <c r="AB20" s="172">
        <f>'[3]Relatório Empregados II'!$CD21:$CD21</f>
        <v>209</v>
      </c>
      <c r="AC20" s="172">
        <f>'[3]Relatório Empregados II'!$CG21:$CG21</f>
        <v>0</v>
      </c>
      <c r="AD20" s="172">
        <f>'[3]Relatório Empregados II'!$CJ21</f>
        <v>0</v>
      </c>
      <c r="AE20" s="172">
        <f>'[3]Relatório Empregados II'!$CL21</f>
        <v>0</v>
      </c>
      <c r="AF20" s="172">
        <f>'[3]Relatório Empregados II'!$CN21:$CN21</f>
        <v>0</v>
      </c>
      <c r="AG20" s="172">
        <f>'[3]Relatório Empregados II'!$CQ21</f>
        <v>0</v>
      </c>
      <c r="AH20" s="144">
        <f>'[3]Relatório Empregados II'!$CS21:$CS21</f>
        <v>190.78</v>
      </c>
      <c r="AI20" s="161">
        <f>'[3]Relatório Empregados II'!$CV21:$CV21</f>
        <v>0</v>
      </c>
      <c r="AJ20" s="144">
        <f>'[3]Relatório Empregados II'!$CY21:$CY21</f>
        <v>662.96605999999997</v>
      </c>
      <c r="AK20" s="161">
        <f>'[3]Relatório Empregados II'!$DB21:$DB21</f>
        <v>662.96605999999997</v>
      </c>
      <c r="AL20" s="144">
        <f>'[3]Relatório Empregados II'!$DE21:$DE21</f>
        <v>0</v>
      </c>
      <c r="AM20" s="144">
        <f>'[3]Relatório Empregados II'!$DH21</f>
        <v>0</v>
      </c>
      <c r="AN20" s="161">
        <f>'[3]Relatório Empregados II'!$DJ21</f>
        <v>662.96605999999997</v>
      </c>
      <c r="AO20" s="144">
        <f>'[3]Relatório Empregados II'!$DL21</f>
        <v>0</v>
      </c>
      <c r="AP20" s="144">
        <f>'[3]Relatório Empregados II'!$DM$3:$DM21</f>
        <v>0</v>
      </c>
      <c r="AQ20" s="161"/>
      <c r="AR20" s="161"/>
      <c r="AS20" s="144">
        <f>'[3]Relatório Empregados II'!$DQ21:$DQ21</f>
        <v>0</v>
      </c>
      <c r="AT20" s="173">
        <f>'[3]Relatório Empregados II'!$DT21</f>
        <v>0</v>
      </c>
      <c r="AU20" s="171">
        <f>'[3]Relatório Empregados II'!$DV21</f>
        <v>0</v>
      </c>
      <c r="AV20" s="171">
        <f>'[3]Relatório Empregados II'!$DX21</f>
        <v>0</v>
      </c>
      <c r="AW20" s="160">
        <f>'[3]Relatório Empregados II'!$DZ21</f>
        <v>0</v>
      </c>
      <c r="AX20" s="160">
        <f>'[3]Relatório Empregados II'!$EB21</f>
        <v>0</v>
      </c>
      <c r="AY20" s="171" t="str">
        <f>'[3]Relatório Empregados II'!$ED21</f>
        <v>SALA DE OBSERVAÇAO</v>
      </c>
      <c r="AZ20" s="160">
        <f>'[3]Relatório Empregados II'!$EH21</f>
        <v>0</v>
      </c>
      <c r="BA20" s="160">
        <f>'[3]Relatório Empregados II'!$EJ21</f>
        <v>0</v>
      </c>
    </row>
    <row r="21" spans="1:53">
      <c r="A21" s="174" t="str">
        <f>IFERROR(('[3]Relatório Empregados II'!$A22:$B22),"")</f>
        <v>31/07/2020</v>
      </c>
      <c r="B21" s="146" t="str">
        <f>'[3]Relatório Empregados II'!$D22:$D22</f>
        <v>12955134000900</v>
      </c>
      <c r="C21" s="162" t="str">
        <f>'[3]Relatório Empregados II'!$G22:$G22</f>
        <v>INSTITUTO DIVA ALVES DO BRASIL</v>
      </c>
      <c r="D21" s="165" t="str">
        <f>'[3]Relatório Empregados II'!$J22</f>
        <v>6033075</v>
      </c>
      <c r="E21" s="147" t="str">
        <f>'[3]Relatório Empregados II'!$L22:L22</f>
        <v>UPA 24H PARQUE LAFAIETE - DUQUE DE CAXIAS I</v>
      </c>
      <c r="F21" s="148" t="str">
        <f>'[3]Relatório Empregados II'!$P22:$P22</f>
        <v>0008/2020</v>
      </c>
      <c r="G21" s="177" cm="1">
        <f t="array" ref="G21">'[3]Relatório Empregados II'!$T22:T22</f>
        <v>2020</v>
      </c>
      <c r="H21" s="149" t="str">
        <f>'[3]Relatório Empregados II'!$W22</f>
        <v>07</v>
      </c>
      <c r="I21" s="150">
        <f>'[3]Relatório Empregados II'!$Y22:$Y22</f>
        <v>0</v>
      </c>
      <c r="J21" s="151">
        <f>'[3]Relatório Empregados II'!$AB22:$AB22</f>
        <v>0</v>
      </c>
      <c r="K21" s="166">
        <f>'[3]Relatório Empregados II'!$AE22:$AE22</f>
        <v>0</v>
      </c>
      <c r="L21" s="167" cm="1">
        <f t="array" ref="L21">'[3]Relatório Empregados II'!$AI22:$AI22</f>
        <v>322205</v>
      </c>
      <c r="M21" s="153">
        <f>'[3]Relatório Empregados II'!$AL22:$AL22</f>
        <v>0</v>
      </c>
      <c r="N21" s="154">
        <f>'[3]Relatório Empregados II'!$AP22</f>
        <v>0</v>
      </c>
      <c r="O21" s="167">
        <f>'[3]Relatório Empregados II'!$AR22</f>
        <v>0</v>
      </c>
      <c r="P21" s="155">
        <f>'[3]Relatório Empregados II'!$AT22:$AT22</f>
        <v>0</v>
      </c>
      <c r="Q21" s="156">
        <f>'[3]Relatório Empregados II'!$AX22:$AX22</f>
        <v>180</v>
      </c>
      <c r="R21" s="157">
        <f>'[3]Relatório Empregados II'!$BA22:$BA22</f>
        <v>0</v>
      </c>
      <c r="S21" s="158" t="str">
        <f>'[3]Relatório Empregados II'!$BE22:$BE22</f>
        <v/>
      </c>
      <c r="T21" s="158" t="str">
        <f>'[3]Relatório Empregados II'!$BH22:$BH22</f>
        <v>CLT</v>
      </c>
      <c r="U21" s="152">
        <f>'[3]Relatório Empregados II'!$BK22:$BK22</f>
        <v>0</v>
      </c>
      <c r="V21" s="169">
        <f>'[3]Relatório Empregados II'!$BN22</f>
        <v>0</v>
      </c>
      <c r="W21" s="210">
        <f>'[3]Relatório Empregados II'!$BP22</f>
        <v>0</v>
      </c>
      <c r="X21" s="144">
        <f>'[3]Relatório Empregados II'!$BR22:$BR22</f>
        <v>1665.93</v>
      </c>
      <c r="Y21" s="161">
        <f>'[3]Relatório Empregados II'!$BU22</f>
        <v>0</v>
      </c>
      <c r="Z21" s="171">
        <f>'[3]Relatório Empregados II'!$BW22:$BW22</f>
        <v>0</v>
      </c>
      <c r="AA21" s="172">
        <f>'[3]Relatório Empregados II'!$CA22:$CA22</f>
        <v>0</v>
      </c>
      <c r="AB21" s="172">
        <f>'[3]Relatório Empregados II'!$CD22:$CD22</f>
        <v>209</v>
      </c>
      <c r="AC21" s="172">
        <f>'[3]Relatório Empregados II'!$CG22:$CG22</f>
        <v>0</v>
      </c>
      <c r="AD21" s="172">
        <f>'[3]Relatório Empregados II'!$CJ22</f>
        <v>0</v>
      </c>
      <c r="AE21" s="172">
        <f>'[3]Relatório Empregados II'!$CL22</f>
        <v>0</v>
      </c>
      <c r="AF21" s="172">
        <f>'[3]Relatório Empregados II'!$CN22:$CN22</f>
        <v>0</v>
      </c>
      <c r="AG21" s="172">
        <f>'[3]Relatório Empregados II'!$CQ22</f>
        <v>0</v>
      </c>
      <c r="AH21" s="144">
        <f>'[3]Relatório Empregados II'!$CS22:$CS22</f>
        <v>208</v>
      </c>
      <c r="AI21" s="161">
        <f>'[3]Relatório Empregados II'!$CV22:$CV22</f>
        <v>0</v>
      </c>
      <c r="AJ21" s="144">
        <f>'[3]Relatório Empregados II'!$CY22:$CY22</f>
        <v>722.81111999999996</v>
      </c>
      <c r="AK21" s="161">
        <f>'[3]Relatório Empregados II'!$DB22:$DB22</f>
        <v>722.81111999999996</v>
      </c>
      <c r="AL21" s="144">
        <f>'[3]Relatório Empregados II'!$DE22:$DE22</f>
        <v>0</v>
      </c>
      <c r="AM21" s="144">
        <f>'[3]Relatório Empregados II'!$DH22</f>
        <v>0</v>
      </c>
      <c r="AN21" s="161">
        <f>'[3]Relatório Empregados II'!$DJ22</f>
        <v>722.81111999999996</v>
      </c>
      <c r="AO21" s="144">
        <f>'[3]Relatório Empregados II'!$DL22</f>
        <v>0</v>
      </c>
      <c r="AP21" s="144">
        <f>'[3]Relatório Empregados II'!$DM$3:$DM22</f>
        <v>0</v>
      </c>
      <c r="AQ21" s="161"/>
      <c r="AR21" s="161"/>
      <c r="AS21" s="144">
        <f>'[3]Relatório Empregados II'!$DQ22:$DQ22</f>
        <v>0</v>
      </c>
      <c r="AT21" s="173">
        <f>'[3]Relatório Empregados II'!$DT22</f>
        <v>0</v>
      </c>
      <c r="AU21" s="171">
        <f>'[3]Relatório Empregados II'!$DV22</f>
        <v>0</v>
      </c>
      <c r="AV21" s="171">
        <f>'[3]Relatório Empregados II'!$DX22</f>
        <v>0</v>
      </c>
      <c r="AW21" s="160">
        <f>'[3]Relatório Empregados II'!$DZ22</f>
        <v>0</v>
      </c>
      <c r="AX21" s="160">
        <f>'[3]Relatório Empregados II'!$EB22</f>
        <v>0</v>
      </c>
      <c r="AY21" s="171" t="str">
        <f>'[3]Relatório Empregados II'!$ED22</f>
        <v>SALA DE MEDICAÇAO</v>
      </c>
      <c r="AZ21" s="160">
        <f>'[3]Relatório Empregados II'!$EH22</f>
        <v>0</v>
      </c>
      <c r="BA21" s="160">
        <f>'[3]Relatório Empregados II'!$EJ22</f>
        <v>0</v>
      </c>
    </row>
    <row r="22" spans="1:53">
      <c r="A22" s="174" t="str">
        <f>IFERROR(('[3]Relatório Empregados II'!$A23:$B23),"")</f>
        <v>31/07/2020</v>
      </c>
      <c r="B22" s="146" t="str">
        <f>'[3]Relatório Empregados II'!$D23:$D23</f>
        <v>12955134000900</v>
      </c>
      <c r="C22" s="162" t="str">
        <f>'[3]Relatório Empregados II'!$G23:$G23</f>
        <v>INSTITUTO DIVA ALVES DO BRASIL</v>
      </c>
      <c r="D22" s="165" t="str">
        <f>'[3]Relatório Empregados II'!$J23</f>
        <v>6033075</v>
      </c>
      <c r="E22" s="147" t="str">
        <f>'[3]Relatório Empregados II'!$L23:L23</f>
        <v>UPA 24H PARQUE LAFAIETE - DUQUE DE CAXIAS I</v>
      </c>
      <c r="F22" s="148" t="str">
        <f>'[3]Relatório Empregados II'!$P23:$P23</f>
        <v>0008/2020</v>
      </c>
      <c r="G22" s="177" cm="1">
        <f t="array" ref="G22">'[3]Relatório Empregados II'!$T23:T23</f>
        <v>2020</v>
      </c>
      <c r="H22" s="149" t="str">
        <f>'[3]Relatório Empregados II'!$W23</f>
        <v>07</v>
      </c>
      <c r="I22" s="150">
        <f>'[3]Relatório Empregados II'!$Y23:$Y23</f>
        <v>0</v>
      </c>
      <c r="J22" s="151">
        <f>'[3]Relatório Empregados II'!$AB23:$AB23</f>
        <v>0</v>
      </c>
      <c r="K22" s="166">
        <f>'[3]Relatório Empregados II'!$AE23:$AE23</f>
        <v>0</v>
      </c>
      <c r="L22" s="167" cm="1">
        <f t="array" ref="L22">'[3]Relatório Empregados II'!$AI23:$AI23</f>
        <v>322205</v>
      </c>
      <c r="M22" s="153">
        <f>'[3]Relatório Empregados II'!$AL23:$AL23</f>
        <v>0</v>
      </c>
      <c r="N22" s="154">
        <f>'[3]Relatório Empregados II'!$AP23</f>
        <v>0</v>
      </c>
      <c r="O22" s="167">
        <f>'[3]Relatório Empregados II'!$AR23</f>
        <v>0</v>
      </c>
      <c r="P22" s="155">
        <f>'[3]Relatório Empregados II'!$AT23:$AT23</f>
        <v>0</v>
      </c>
      <c r="Q22" s="156">
        <f>'[3]Relatório Empregados II'!$AX23:$AX23</f>
        <v>180</v>
      </c>
      <c r="R22" s="157">
        <f>'[3]Relatório Empregados II'!$BA23:$BA23</f>
        <v>0</v>
      </c>
      <c r="S22" s="158" t="str">
        <f>'[3]Relatório Empregados II'!$BE23:$BE23</f>
        <v/>
      </c>
      <c r="T22" s="158" t="str">
        <f>'[3]Relatório Empregados II'!$BH23:$BH23</f>
        <v>CLT</v>
      </c>
      <c r="U22" s="152">
        <f>'[3]Relatório Empregados II'!$BK23:$BK23</f>
        <v>0</v>
      </c>
      <c r="V22" s="169">
        <f>'[3]Relatório Empregados II'!$BN23</f>
        <v>0</v>
      </c>
      <c r="W22" s="210">
        <f>'[3]Relatório Empregados II'!$BP23</f>
        <v>0</v>
      </c>
      <c r="X22" s="144">
        <f>'[3]Relatório Empregados II'!$BR23:$BR23</f>
        <v>1665.93</v>
      </c>
      <c r="Y22" s="161">
        <f>'[3]Relatório Empregados II'!$BU23</f>
        <v>0</v>
      </c>
      <c r="Z22" s="171">
        <f>'[3]Relatório Empregados II'!$BW23:$BW23</f>
        <v>0</v>
      </c>
      <c r="AA22" s="172">
        <f>'[3]Relatório Empregados II'!$CA23:$CA23</f>
        <v>0</v>
      </c>
      <c r="AB22" s="172">
        <f>'[3]Relatório Empregados II'!$CD23:$CD23</f>
        <v>209</v>
      </c>
      <c r="AC22" s="172">
        <f>'[3]Relatório Empregados II'!$CG23:$CG23</f>
        <v>0</v>
      </c>
      <c r="AD22" s="172">
        <f>'[3]Relatório Empregados II'!$CJ23</f>
        <v>0</v>
      </c>
      <c r="AE22" s="172">
        <f>'[3]Relatório Empregados II'!$CL23</f>
        <v>0</v>
      </c>
      <c r="AF22" s="172">
        <f>'[3]Relatório Empregados II'!$CN23:$CN23</f>
        <v>0</v>
      </c>
      <c r="AG22" s="172">
        <f>'[3]Relatório Empregados II'!$CQ23</f>
        <v>0</v>
      </c>
      <c r="AH22" s="144">
        <f>'[3]Relatório Empregados II'!$CS23:$CS23</f>
        <v>173.56</v>
      </c>
      <c r="AI22" s="161">
        <f>'[3]Relatório Empregados II'!$CV23:$CV23</f>
        <v>0</v>
      </c>
      <c r="AJ22" s="144">
        <f>'[3]Relatório Empregados II'!$CY23:$CY23</f>
        <v>603.12099999999998</v>
      </c>
      <c r="AK22" s="161">
        <f>'[3]Relatório Empregados II'!$DB23:$DB23</f>
        <v>603.12099999999998</v>
      </c>
      <c r="AL22" s="144">
        <f>'[3]Relatório Empregados II'!$DE23:$DE23</f>
        <v>0</v>
      </c>
      <c r="AM22" s="144">
        <f>'[3]Relatório Empregados II'!$DH23</f>
        <v>0</v>
      </c>
      <c r="AN22" s="161">
        <f>'[3]Relatório Empregados II'!$DJ23</f>
        <v>603.12099999999998</v>
      </c>
      <c r="AO22" s="144">
        <f>'[3]Relatório Empregados II'!$DL23</f>
        <v>0</v>
      </c>
      <c r="AP22" s="144">
        <f>'[3]Relatório Empregados II'!$DM$3:$DM23</f>
        <v>0</v>
      </c>
      <c r="AQ22" s="161"/>
      <c r="AR22" s="161"/>
      <c r="AS22" s="144">
        <f>'[3]Relatório Empregados II'!$DQ23:$DQ23</f>
        <v>0</v>
      </c>
      <c r="AT22" s="173">
        <f>'[3]Relatório Empregados II'!$DT23</f>
        <v>0</v>
      </c>
      <c r="AU22" s="171">
        <f>'[3]Relatório Empregados II'!$DV23</f>
        <v>0</v>
      </c>
      <c r="AV22" s="171">
        <f>'[3]Relatório Empregados II'!$DX23</f>
        <v>0</v>
      </c>
      <c r="AW22" s="160">
        <f>'[3]Relatório Empregados II'!$DZ23</f>
        <v>0</v>
      </c>
      <c r="AX22" s="160">
        <f>'[3]Relatório Empregados II'!$EB23</f>
        <v>0</v>
      </c>
      <c r="AY22" s="171" t="str">
        <f>'[3]Relatório Empregados II'!$ED23</f>
        <v>SALA DE OBSERVAÇAO</v>
      </c>
      <c r="AZ22" s="160">
        <f>'[3]Relatório Empregados II'!$EH23</f>
        <v>0</v>
      </c>
      <c r="BA22" s="160">
        <f>'[3]Relatório Empregados II'!$EJ23</f>
        <v>0</v>
      </c>
    </row>
    <row r="23" spans="1:53">
      <c r="A23" s="174" t="str">
        <f>IFERROR(('[3]Relatório Empregados II'!$A24:$B24),"")</f>
        <v>31/07/2020</v>
      </c>
      <c r="B23" s="146" t="str">
        <f>'[3]Relatório Empregados II'!$D24:$D24</f>
        <v>12955134000900</v>
      </c>
      <c r="C23" s="162" t="str">
        <f>'[3]Relatório Empregados II'!$G24:$G24</f>
        <v>INSTITUTO DIVA ALVES DO BRASIL</v>
      </c>
      <c r="D23" s="165" t="str">
        <f>'[3]Relatório Empregados II'!$J24</f>
        <v>6033075</v>
      </c>
      <c r="E23" s="147" t="str">
        <f>'[3]Relatório Empregados II'!$L24:L24</f>
        <v>UPA 24H PARQUE LAFAIETE - DUQUE DE CAXIAS I</v>
      </c>
      <c r="F23" s="148" t="str">
        <f>'[3]Relatório Empregados II'!$P24:$P24</f>
        <v>0008/2020</v>
      </c>
      <c r="G23" s="177" cm="1">
        <f t="array" ref="G23">'[3]Relatório Empregados II'!$T24:T24</f>
        <v>2020</v>
      </c>
      <c r="H23" s="149" t="str">
        <f>'[3]Relatório Empregados II'!$W24</f>
        <v>07</v>
      </c>
      <c r="I23" s="150">
        <f>'[3]Relatório Empregados II'!$Y24:$Y24</f>
        <v>0</v>
      </c>
      <c r="J23" s="151">
        <f>'[3]Relatório Empregados II'!$AB24:$AB24</f>
        <v>0</v>
      </c>
      <c r="K23" s="166">
        <f>'[3]Relatório Empregados II'!$AE24:$AE24</f>
        <v>0</v>
      </c>
      <c r="L23" s="167" cm="1">
        <f t="array" ref="L23">'[3]Relatório Empregados II'!$AI24:$AI24</f>
        <v>322205</v>
      </c>
      <c r="M23" s="153">
        <f>'[3]Relatório Empregados II'!$AL24:$AL24</f>
        <v>0</v>
      </c>
      <c r="N23" s="154">
        <f>'[3]Relatório Empregados II'!$AP24</f>
        <v>0</v>
      </c>
      <c r="O23" s="167">
        <f>'[3]Relatório Empregados II'!$AR24</f>
        <v>0</v>
      </c>
      <c r="P23" s="155">
        <f>'[3]Relatório Empregados II'!$AT24:$AT24</f>
        <v>0</v>
      </c>
      <c r="Q23" s="156">
        <f>'[3]Relatório Empregados II'!$AX24:$AX24</f>
        <v>180</v>
      </c>
      <c r="R23" s="157">
        <f>'[3]Relatório Empregados II'!$BA24:$BA24</f>
        <v>0</v>
      </c>
      <c r="S23" s="158" t="str">
        <f>'[3]Relatório Empregados II'!$BE24:$BE24</f>
        <v/>
      </c>
      <c r="T23" s="158" t="str">
        <f>'[3]Relatório Empregados II'!$BH24:$BH24</f>
        <v>CLT</v>
      </c>
      <c r="U23" s="152">
        <f>'[3]Relatório Empregados II'!$BK24:$BK24</f>
        <v>0</v>
      </c>
      <c r="V23" s="169">
        <f>'[3]Relatório Empregados II'!$BN24</f>
        <v>0</v>
      </c>
      <c r="W23" s="210">
        <f>'[3]Relatório Empregados II'!$BP24</f>
        <v>0</v>
      </c>
      <c r="X23" s="144">
        <f>'[3]Relatório Empregados II'!$BR24:$BR24</f>
        <v>1665.93</v>
      </c>
      <c r="Y23" s="161">
        <f>'[3]Relatório Empregados II'!$BU24</f>
        <v>0</v>
      </c>
      <c r="Z23" s="171">
        <f>'[3]Relatório Empregados II'!$BW24:$BW24</f>
        <v>0</v>
      </c>
      <c r="AA23" s="172">
        <f>'[3]Relatório Empregados II'!$CA24:$CA24</f>
        <v>0</v>
      </c>
      <c r="AB23" s="172">
        <f>'[3]Relatório Empregados II'!$CD24:$CD24</f>
        <v>209</v>
      </c>
      <c r="AC23" s="172">
        <f>'[3]Relatório Empregados II'!$CG24:$CG24</f>
        <v>0</v>
      </c>
      <c r="AD23" s="172">
        <f>'[3]Relatório Empregados II'!$CJ24</f>
        <v>0</v>
      </c>
      <c r="AE23" s="172">
        <f>'[3]Relatório Empregados II'!$CL24</f>
        <v>0</v>
      </c>
      <c r="AF23" s="172">
        <f>'[3]Relatório Empregados II'!$CN24:$CN24</f>
        <v>0</v>
      </c>
      <c r="AG23" s="172">
        <f>'[3]Relatório Empregados II'!$CQ24</f>
        <v>0</v>
      </c>
      <c r="AH23" s="144">
        <f>'[3]Relatório Empregados II'!$CS24:$CS24</f>
        <v>174.11</v>
      </c>
      <c r="AI23" s="161">
        <f>'[3]Relatório Empregados II'!$CV24:$CV24</f>
        <v>0</v>
      </c>
      <c r="AJ23" s="144">
        <f>'[3]Relatório Empregados II'!$CY24:$CY24</f>
        <v>629.05561999999998</v>
      </c>
      <c r="AK23" s="161">
        <f>'[3]Relatório Empregados II'!$DB24:$DB24</f>
        <v>629.05561999999998</v>
      </c>
      <c r="AL23" s="144">
        <f>'[3]Relatório Empregados II'!$DE24:$DE24</f>
        <v>0</v>
      </c>
      <c r="AM23" s="144">
        <f>'[3]Relatório Empregados II'!$DH24</f>
        <v>0</v>
      </c>
      <c r="AN23" s="161">
        <f>'[3]Relatório Empregados II'!$DJ24</f>
        <v>629.05561999999998</v>
      </c>
      <c r="AO23" s="144">
        <f>'[3]Relatório Empregados II'!$DL24</f>
        <v>0</v>
      </c>
      <c r="AP23" s="144">
        <f>'[3]Relatório Empregados II'!$DM$3:$DM24</f>
        <v>0</v>
      </c>
      <c r="AQ23" s="161"/>
      <c r="AR23" s="161"/>
      <c r="AS23" s="144">
        <f>'[3]Relatório Empregados II'!$DQ24:$DQ24</f>
        <v>0</v>
      </c>
      <c r="AT23" s="173">
        <f>'[3]Relatório Empregados II'!$DT24</f>
        <v>0</v>
      </c>
      <c r="AU23" s="171">
        <f>'[3]Relatório Empregados II'!$DV24</f>
        <v>0</v>
      </c>
      <c r="AV23" s="171">
        <f>'[3]Relatório Empregados II'!$DX24</f>
        <v>0</v>
      </c>
      <c r="AW23" s="160">
        <f>'[3]Relatório Empregados II'!$DZ24</f>
        <v>0</v>
      </c>
      <c r="AX23" s="160">
        <f>'[3]Relatório Empregados II'!$EB24</f>
        <v>0</v>
      </c>
      <c r="AY23" s="171" t="str">
        <f>'[3]Relatório Empregados II'!$ED24</f>
        <v>SALA DE MEDICAÇAO</v>
      </c>
      <c r="AZ23" s="160">
        <f>'[3]Relatório Empregados II'!$EH24</f>
        <v>0</v>
      </c>
      <c r="BA23" s="160">
        <f>'[3]Relatório Empregados II'!$EJ24</f>
        <v>0</v>
      </c>
    </row>
    <row r="24" spans="1:53">
      <c r="A24" s="174" t="str">
        <f>IFERROR(('[3]Relatório Empregados II'!$A25:$B25),"")</f>
        <v>31/07/2020</v>
      </c>
      <c r="B24" s="146" t="str">
        <f>'[3]Relatório Empregados II'!$D25:$D25</f>
        <v>12955134000900</v>
      </c>
      <c r="C24" s="162" t="str">
        <f>'[3]Relatório Empregados II'!$G25:$G25</f>
        <v>INSTITUTO DIVA ALVES DO BRASIL</v>
      </c>
      <c r="D24" s="165" t="str">
        <f>'[3]Relatório Empregados II'!$J25</f>
        <v>6033075</v>
      </c>
      <c r="E24" s="147" t="str">
        <f>'[3]Relatório Empregados II'!$L25:L25</f>
        <v>UPA 24H PARQUE LAFAIETE - DUQUE DE CAXIAS I</v>
      </c>
      <c r="F24" s="148" t="str">
        <f>'[3]Relatório Empregados II'!$P25:$P25</f>
        <v>0008/2020</v>
      </c>
      <c r="G24" s="177" cm="1">
        <f t="array" ref="G24">'[3]Relatório Empregados II'!$T25:T25</f>
        <v>2020</v>
      </c>
      <c r="H24" s="149" t="str">
        <f>'[3]Relatório Empregados II'!$W25</f>
        <v>07</v>
      </c>
      <c r="I24" s="150">
        <f>'[3]Relatório Empregados II'!$Y25:$Y25</f>
        <v>0</v>
      </c>
      <c r="J24" s="151">
        <f>'[3]Relatório Empregados II'!$AB25:$AB25</f>
        <v>0</v>
      </c>
      <c r="K24" s="166">
        <f>'[3]Relatório Empregados II'!$AE25:$AE25</f>
        <v>0</v>
      </c>
      <c r="L24" s="167" cm="1">
        <f t="array" ref="L24">'[3]Relatório Empregados II'!$AI25:$AI25</f>
        <v>322205</v>
      </c>
      <c r="M24" s="153">
        <f>'[3]Relatório Empregados II'!$AL25:$AL25</f>
        <v>0</v>
      </c>
      <c r="N24" s="154">
        <f>'[3]Relatório Empregados II'!$AP25</f>
        <v>0</v>
      </c>
      <c r="O24" s="167">
        <f>'[3]Relatório Empregados II'!$AR25</f>
        <v>0</v>
      </c>
      <c r="P24" s="155">
        <f>'[3]Relatório Empregados II'!$AT25:$AT25</f>
        <v>0</v>
      </c>
      <c r="Q24" s="156">
        <f>'[3]Relatório Empregados II'!$AX25:$AX25</f>
        <v>180</v>
      </c>
      <c r="R24" s="157">
        <f>'[3]Relatório Empregados II'!$BA25:$BA25</f>
        <v>0</v>
      </c>
      <c r="S24" s="158" t="str">
        <f>'[3]Relatório Empregados II'!$BE25:$BE25</f>
        <v/>
      </c>
      <c r="T24" s="158" t="str">
        <f>'[3]Relatório Empregados II'!$BH25:$BH25</f>
        <v>CLT</v>
      </c>
      <c r="U24" s="152">
        <f>'[3]Relatório Empregados II'!$BK25:$BK25</f>
        <v>0</v>
      </c>
      <c r="V24" s="169">
        <f>'[3]Relatório Empregados II'!$BN25</f>
        <v>0</v>
      </c>
      <c r="W24" s="210">
        <f>'[3]Relatório Empregados II'!$BP25</f>
        <v>0</v>
      </c>
      <c r="X24" s="144">
        <f>'[3]Relatório Empregados II'!$BR25:$BR25</f>
        <v>1665.93</v>
      </c>
      <c r="Y24" s="161">
        <f>'[3]Relatório Empregados II'!$BU25</f>
        <v>0</v>
      </c>
      <c r="Z24" s="171">
        <f>'[3]Relatório Empregados II'!$BW25:$BW25</f>
        <v>0</v>
      </c>
      <c r="AA24" s="172">
        <f>'[3]Relatório Empregados II'!$CA25:$CA25</f>
        <v>0</v>
      </c>
      <c r="AB24" s="172">
        <f>'[3]Relatório Empregados II'!$CD25:$CD25</f>
        <v>209</v>
      </c>
      <c r="AC24" s="172">
        <f>'[3]Relatório Empregados II'!$CG25:$CG25</f>
        <v>0</v>
      </c>
      <c r="AD24" s="172">
        <f>'[3]Relatório Empregados II'!$CJ25</f>
        <v>0</v>
      </c>
      <c r="AE24" s="172">
        <f>'[3]Relatório Empregados II'!$CL25</f>
        <v>0</v>
      </c>
      <c r="AF24" s="172">
        <f>'[3]Relatório Empregados II'!$CN25:$CN25</f>
        <v>0</v>
      </c>
      <c r="AG24" s="172">
        <f>'[3]Relatório Empregados II'!$CQ25</f>
        <v>0</v>
      </c>
      <c r="AH24" s="144">
        <f>'[3]Relatório Empregados II'!$CS25:$CS25</f>
        <v>171.64</v>
      </c>
      <c r="AI24" s="161">
        <f>'[3]Relatório Empregados II'!$CV25:$CV25</f>
        <v>0</v>
      </c>
      <c r="AJ24" s="144">
        <f>'[3]Relatório Empregados II'!$CY25:$CY25</f>
        <v>596.47123999999997</v>
      </c>
      <c r="AK24" s="161">
        <f>'[3]Relatório Empregados II'!$DB25:$DB25</f>
        <v>596.47123999999997</v>
      </c>
      <c r="AL24" s="144">
        <f>'[3]Relatório Empregados II'!$DE25:$DE25</f>
        <v>0</v>
      </c>
      <c r="AM24" s="144">
        <f>'[3]Relatório Empregados II'!$DH25</f>
        <v>0</v>
      </c>
      <c r="AN24" s="161">
        <f>'[3]Relatório Empregados II'!$DJ25</f>
        <v>596.47123999999997</v>
      </c>
      <c r="AO24" s="144">
        <f>'[3]Relatório Empregados II'!$DL25</f>
        <v>0</v>
      </c>
      <c r="AP24" s="144">
        <f>'[3]Relatório Empregados II'!$DM$3:$DM25</f>
        <v>0</v>
      </c>
      <c r="AQ24" s="161"/>
      <c r="AR24" s="161"/>
      <c r="AS24" s="144">
        <f>'[3]Relatório Empregados II'!$DQ25:$DQ25</f>
        <v>0</v>
      </c>
      <c r="AT24" s="173">
        <f>'[3]Relatório Empregados II'!$DT25</f>
        <v>0</v>
      </c>
      <c r="AU24" s="171">
        <f>'[3]Relatório Empregados II'!$DV25</f>
        <v>0</v>
      </c>
      <c r="AV24" s="171">
        <f>'[3]Relatório Empregados II'!$DX25</f>
        <v>0</v>
      </c>
      <c r="AW24" s="160">
        <f>'[3]Relatório Empregados II'!$DZ25</f>
        <v>0</v>
      </c>
      <c r="AX24" s="160">
        <f>'[3]Relatório Empregados II'!$EB25</f>
        <v>0</v>
      </c>
      <c r="AY24" s="171" t="str">
        <f>'[3]Relatório Empregados II'!$ED25</f>
        <v>SALA DE SUTURA/CURATIVO</v>
      </c>
      <c r="AZ24" s="160">
        <f>'[3]Relatório Empregados II'!$EH25</f>
        <v>0</v>
      </c>
      <c r="BA24" s="160">
        <f>'[3]Relatório Empregados II'!$EJ25</f>
        <v>0</v>
      </c>
    </row>
    <row r="25" spans="1:53">
      <c r="A25" s="174" t="str">
        <f>IFERROR(('[3]Relatório Empregados II'!$A26:$B26),"")</f>
        <v>31/07/2020</v>
      </c>
      <c r="B25" s="146" t="str">
        <f>'[3]Relatório Empregados II'!$D26:$D26</f>
        <v>12955134000900</v>
      </c>
      <c r="C25" s="162" t="str">
        <f>'[3]Relatório Empregados II'!$G26:$G26</f>
        <v>INSTITUTO DIVA ALVES DO BRASIL</v>
      </c>
      <c r="D25" s="165" t="str">
        <f>'[3]Relatório Empregados II'!$J26</f>
        <v>6033075</v>
      </c>
      <c r="E25" s="147" t="str">
        <f>'[3]Relatório Empregados II'!$L26:L26</f>
        <v>UPA 24H PARQUE LAFAIETE - DUQUE DE CAXIAS I</v>
      </c>
      <c r="F25" s="148" t="str">
        <f>'[3]Relatório Empregados II'!$P26:$P26</f>
        <v>0008/2020</v>
      </c>
      <c r="G25" s="177" cm="1">
        <f t="array" ref="G25">'[3]Relatório Empregados II'!$T26:T26</f>
        <v>2020</v>
      </c>
      <c r="H25" s="149" t="str">
        <f>'[3]Relatório Empregados II'!$W26</f>
        <v>07</v>
      </c>
      <c r="I25" s="150">
        <f>'[3]Relatório Empregados II'!$Y26:$Y26</f>
        <v>0</v>
      </c>
      <c r="J25" s="151">
        <f>'[3]Relatório Empregados II'!$AB26:$AB26</f>
        <v>0</v>
      </c>
      <c r="K25" s="166">
        <f>'[3]Relatório Empregados II'!$AE26:$AE26</f>
        <v>0</v>
      </c>
      <c r="L25" s="167" cm="1">
        <f t="array" ref="L25">'[3]Relatório Empregados II'!$AI26:$AI26</f>
        <v>322205</v>
      </c>
      <c r="M25" s="153">
        <f>'[3]Relatório Empregados II'!$AL26:$AL26</f>
        <v>0</v>
      </c>
      <c r="N25" s="154">
        <f>'[3]Relatório Empregados II'!$AP26</f>
        <v>0</v>
      </c>
      <c r="O25" s="167">
        <f>'[3]Relatório Empregados II'!$AR26</f>
        <v>0</v>
      </c>
      <c r="P25" s="155">
        <f>'[3]Relatório Empregados II'!$AT26:$AT26</f>
        <v>0</v>
      </c>
      <c r="Q25" s="156">
        <f>'[3]Relatório Empregados II'!$AX26:$AX26</f>
        <v>180</v>
      </c>
      <c r="R25" s="157">
        <f>'[3]Relatório Empregados II'!$BA26:$BA26</f>
        <v>0</v>
      </c>
      <c r="S25" s="158" t="str">
        <f>'[3]Relatório Empregados II'!$BE26:$BE26</f>
        <v/>
      </c>
      <c r="T25" s="158" t="str">
        <f>'[3]Relatório Empregados II'!$BH26:$BH26</f>
        <v>CLT</v>
      </c>
      <c r="U25" s="152">
        <f>'[3]Relatório Empregados II'!$BK26:$BK26</f>
        <v>0</v>
      </c>
      <c r="V25" s="169">
        <f>'[3]Relatório Empregados II'!$BN26</f>
        <v>0</v>
      </c>
      <c r="W25" s="210">
        <f>'[3]Relatório Empregados II'!$BP26</f>
        <v>0</v>
      </c>
      <c r="X25" s="144">
        <f>'[3]Relatório Empregados II'!$BR26:$BR26</f>
        <v>1665.93</v>
      </c>
      <c r="Y25" s="161">
        <f>'[3]Relatório Empregados II'!$BU26</f>
        <v>0</v>
      </c>
      <c r="Z25" s="171">
        <f>'[3]Relatório Empregados II'!$BW26:$BW26</f>
        <v>0</v>
      </c>
      <c r="AA25" s="172">
        <f>'[3]Relatório Empregados II'!$CA26:$CA26</f>
        <v>518.15</v>
      </c>
      <c r="AB25" s="172">
        <f>'[3]Relatório Empregados II'!$CD26:$CD26</f>
        <v>27.87</v>
      </c>
      <c r="AC25" s="172">
        <f>'[3]Relatório Empregados II'!$CG26:$CG26</f>
        <v>0</v>
      </c>
      <c r="AD25" s="172">
        <f>'[3]Relatório Empregados II'!$CJ26</f>
        <v>0</v>
      </c>
      <c r="AE25" s="172">
        <f>'[3]Relatório Empregados II'!$CL26</f>
        <v>0</v>
      </c>
      <c r="AF25" s="172">
        <f>'[3]Relatório Empregados II'!$CN26:$CN26</f>
        <v>0</v>
      </c>
      <c r="AG25" s="172">
        <f>'[3]Relatório Empregados II'!$CQ26</f>
        <v>0</v>
      </c>
      <c r="AH25" s="144">
        <f>'[3]Relatório Empregados II'!$CS26:$CS26</f>
        <v>226.81</v>
      </c>
      <c r="AI25" s="161">
        <f>'[3]Relatório Empregados II'!$CV26:$CV26</f>
        <v>0</v>
      </c>
      <c r="AJ25" s="144">
        <f>'[3]Relatório Empregados II'!$CY26:$CY26</f>
        <v>849.94330000000002</v>
      </c>
      <c r="AK25" s="161">
        <f>'[3]Relatório Empregados II'!$DB26:$DB26</f>
        <v>849.94330000000002</v>
      </c>
      <c r="AL25" s="144">
        <f>'[3]Relatório Empregados II'!$DE26:$DE26</f>
        <v>0</v>
      </c>
      <c r="AM25" s="144">
        <f>'[3]Relatório Empregados II'!$DH26</f>
        <v>0</v>
      </c>
      <c r="AN25" s="161">
        <f>'[3]Relatório Empregados II'!$DJ26</f>
        <v>849.94330000000002</v>
      </c>
      <c r="AO25" s="144">
        <f>'[3]Relatório Empregados II'!$DL26</f>
        <v>0</v>
      </c>
      <c r="AP25" s="144">
        <f>'[3]Relatório Empregados II'!$DM$3:$DM26</f>
        <v>0</v>
      </c>
      <c r="AQ25" s="161"/>
      <c r="AR25" s="161"/>
      <c r="AS25" s="144">
        <f>'[3]Relatório Empregados II'!$DQ26:$DQ26</f>
        <v>2072.61</v>
      </c>
      <c r="AT25" s="173">
        <f>'[3]Relatório Empregados II'!$DT26</f>
        <v>0</v>
      </c>
      <c r="AU25" s="171">
        <f>'[3]Relatório Empregados II'!$DV26</f>
        <v>0</v>
      </c>
      <c r="AV25" s="171">
        <f>'[3]Relatório Empregados II'!$DX26</f>
        <v>0</v>
      </c>
      <c r="AW25" s="160">
        <f>'[3]Relatório Empregados II'!$DZ26</f>
        <v>0</v>
      </c>
      <c r="AX25" s="160">
        <f>'[3]Relatório Empregados II'!$EB26</f>
        <v>0</v>
      </c>
      <c r="AY25" s="171" t="str">
        <f>'[3]Relatório Empregados II'!$ED26</f>
        <v>SALA DE URGENCIA</v>
      </c>
      <c r="AZ25" s="160">
        <f>'[3]Relatório Empregados II'!$EH26</f>
        <v>0</v>
      </c>
      <c r="BA25" s="160">
        <f>'[3]Relatório Empregados II'!$EJ26</f>
        <v>0</v>
      </c>
    </row>
    <row r="26" spans="1:53">
      <c r="A26" s="174" t="str">
        <f>IFERROR(('[3]Relatório Empregados II'!$A27:$B27),"")</f>
        <v>31/07/2020</v>
      </c>
      <c r="B26" s="146" t="str">
        <f>'[3]Relatório Empregados II'!$D27:$D27</f>
        <v>12955134000900</v>
      </c>
      <c r="C26" s="162" t="str">
        <f>'[3]Relatório Empregados II'!$G27:$G27</f>
        <v>INSTITUTO DIVA ALVES DO BRASIL</v>
      </c>
      <c r="D26" s="165" t="str">
        <f>'[3]Relatório Empregados II'!$J27</f>
        <v>6033075</v>
      </c>
      <c r="E26" s="147" t="str">
        <f>'[3]Relatório Empregados II'!$L27:L27</f>
        <v>UPA 24H PARQUE LAFAIETE - DUQUE DE CAXIAS I</v>
      </c>
      <c r="F26" s="148" t="str">
        <f>'[3]Relatório Empregados II'!$P27:$P27</f>
        <v>0008/2020</v>
      </c>
      <c r="G26" s="177" cm="1">
        <f t="array" ref="G26">'[3]Relatório Empregados II'!$T27:T27</f>
        <v>2020</v>
      </c>
      <c r="H26" s="149" t="str">
        <f>'[3]Relatório Empregados II'!$W27</f>
        <v>07</v>
      </c>
      <c r="I26" s="150">
        <f>'[3]Relatório Empregados II'!$Y27:$Y27</f>
        <v>0</v>
      </c>
      <c r="J26" s="151">
        <f>'[3]Relatório Empregados II'!$AB27:$AB27</f>
        <v>0</v>
      </c>
      <c r="K26" s="166">
        <f>'[3]Relatório Empregados II'!$AE27:$AE27</f>
        <v>0</v>
      </c>
      <c r="L26" s="167" cm="1">
        <f t="array" ref="L26">'[3]Relatório Empregados II'!$AI27:$AI27</f>
        <v>322205</v>
      </c>
      <c r="M26" s="153">
        <f>'[3]Relatório Empregados II'!$AL27:$AL27</f>
        <v>0</v>
      </c>
      <c r="N26" s="154">
        <f>'[3]Relatório Empregados II'!$AP27</f>
        <v>0</v>
      </c>
      <c r="O26" s="167">
        <f>'[3]Relatório Empregados II'!$AR27</f>
        <v>0</v>
      </c>
      <c r="P26" s="155">
        <f>'[3]Relatório Empregados II'!$AT27:$AT27</f>
        <v>0</v>
      </c>
      <c r="Q26" s="156">
        <f>'[3]Relatório Empregados II'!$AX27:$AX27</f>
        <v>180</v>
      </c>
      <c r="R26" s="157">
        <f>'[3]Relatório Empregados II'!$BA27:$BA27</f>
        <v>0</v>
      </c>
      <c r="S26" s="158" t="str">
        <f>'[3]Relatório Empregados II'!$BE27:$BE27</f>
        <v/>
      </c>
      <c r="T26" s="158" t="str">
        <f>'[3]Relatório Empregados II'!$BH27:$BH27</f>
        <v>CLT</v>
      </c>
      <c r="U26" s="152">
        <f>'[3]Relatório Empregados II'!$BK27:$BK27</f>
        <v>0</v>
      </c>
      <c r="V26" s="169">
        <f>'[3]Relatório Empregados II'!$BN27</f>
        <v>0</v>
      </c>
      <c r="W26" s="210">
        <f>'[3]Relatório Empregados II'!$BP27</f>
        <v>0</v>
      </c>
      <c r="X26" s="144">
        <f>'[3]Relatório Empregados II'!$BR27:$BR27</f>
        <v>1665.93</v>
      </c>
      <c r="Y26" s="161">
        <f>'[3]Relatório Empregados II'!$BU27</f>
        <v>0</v>
      </c>
      <c r="Z26" s="171">
        <f>'[3]Relatório Empregados II'!$BW27:$BW27</f>
        <v>0</v>
      </c>
      <c r="AA26" s="172">
        <f>'[3]Relatório Empregados II'!$CA27:$CA27</f>
        <v>0</v>
      </c>
      <c r="AB26" s="172">
        <f>'[3]Relatório Empregados II'!$CD27:$CD27</f>
        <v>209</v>
      </c>
      <c r="AC26" s="172">
        <f>'[3]Relatório Empregados II'!$CG27:$CG27</f>
        <v>0</v>
      </c>
      <c r="AD26" s="172">
        <f>'[3]Relatório Empregados II'!$CJ27</f>
        <v>0</v>
      </c>
      <c r="AE26" s="172">
        <f>'[3]Relatório Empregados II'!$CL27</f>
        <v>0</v>
      </c>
      <c r="AF26" s="172">
        <f>'[3]Relatório Empregados II'!$CN27:$CN27</f>
        <v>0</v>
      </c>
      <c r="AG26" s="172">
        <f>'[3]Relatório Empregados II'!$CQ27</f>
        <v>0</v>
      </c>
      <c r="AH26" s="144">
        <f>'[3]Relatório Empregados II'!$CS27:$CS27</f>
        <v>265.39999999999998</v>
      </c>
      <c r="AI26" s="161">
        <f>'[3]Relatório Empregados II'!$CV27:$CV27</f>
        <v>0</v>
      </c>
      <c r="AJ26" s="144">
        <f>'[3]Relatório Empregados II'!$CY27:$CY27</f>
        <v>922.29280000000006</v>
      </c>
      <c r="AK26" s="161">
        <f>'[3]Relatório Empregados II'!$DB27:$DB27</f>
        <v>922.29280000000006</v>
      </c>
      <c r="AL26" s="144">
        <f>'[3]Relatório Empregados II'!$DE27:$DE27</f>
        <v>0</v>
      </c>
      <c r="AM26" s="144">
        <f>'[3]Relatório Empregados II'!$DH27</f>
        <v>0</v>
      </c>
      <c r="AN26" s="161">
        <f>'[3]Relatório Empregados II'!$DJ27</f>
        <v>922.29280000000006</v>
      </c>
      <c r="AO26" s="144">
        <f>'[3]Relatório Empregados II'!$DL27</f>
        <v>0</v>
      </c>
      <c r="AP26" s="144">
        <f>'[3]Relatório Empregados II'!$DM$3:$DM27</f>
        <v>0</v>
      </c>
      <c r="AQ26" s="161"/>
      <c r="AR26" s="161"/>
      <c r="AS26" s="144">
        <f>'[3]Relatório Empregados II'!$DQ27:$DQ27</f>
        <v>0</v>
      </c>
      <c r="AT26" s="173">
        <f>'[3]Relatório Empregados II'!$DT27</f>
        <v>0</v>
      </c>
      <c r="AU26" s="171">
        <f>'[3]Relatório Empregados II'!$DV27</f>
        <v>0</v>
      </c>
      <c r="AV26" s="171">
        <f>'[3]Relatório Empregados II'!$DX27</f>
        <v>0</v>
      </c>
      <c r="AW26" s="160">
        <f>'[3]Relatório Empregados II'!$DZ27</f>
        <v>0</v>
      </c>
      <c r="AX26" s="160">
        <f>'[3]Relatório Empregados II'!$EB27</f>
        <v>0</v>
      </c>
      <c r="AY26" s="171" t="str">
        <f>'[3]Relatório Empregados II'!$ED27</f>
        <v>SALA DE OBSERVAÇÃO PEDIATRICA</v>
      </c>
      <c r="AZ26" s="160">
        <f>'[3]Relatório Empregados II'!$EH27</f>
        <v>0</v>
      </c>
      <c r="BA26" s="160">
        <f>'[3]Relatório Empregados II'!$EJ27</f>
        <v>0</v>
      </c>
    </row>
    <row r="27" spans="1:53">
      <c r="A27" s="174" t="str">
        <f>IFERROR(('[3]Relatório Empregados II'!$A28:$B28),"")</f>
        <v>31/07/2020</v>
      </c>
      <c r="B27" s="146" t="str">
        <f>'[3]Relatório Empregados II'!$D28:$D28</f>
        <v>12955134000900</v>
      </c>
      <c r="C27" s="162" t="str">
        <f>'[3]Relatório Empregados II'!$G28:$G28</f>
        <v>INSTITUTO DIVA ALVES DO BRASIL</v>
      </c>
      <c r="D27" s="165" t="str">
        <f>'[3]Relatório Empregados II'!$J28</f>
        <v>6033075</v>
      </c>
      <c r="E27" s="147" t="str">
        <f>'[3]Relatório Empregados II'!$L28:L28</f>
        <v>UPA 24H PARQUE LAFAIETE - DUQUE DE CAXIAS I</v>
      </c>
      <c r="F27" s="148" t="str">
        <f>'[3]Relatório Empregados II'!$P28:$P28</f>
        <v>0008/2020</v>
      </c>
      <c r="G27" s="177" cm="1">
        <f t="array" ref="G27">'[3]Relatório Empregados II'!$T28:T28</f>
        <v>2020</v>
      </c>
      <c r="H27" s="149" t="str">
        <f>'[3]Relatório Empregados II'!$W28</f>
        <v>07</v>
      </c>
      <c r="I27" s="150">
        <f>'[3]Relatório Empregados II'!$Y28:$Y28</f>
        <v>0</v>
      </c>
      <c r="J27" s="151">
        <f>'[3]Relatório Empregados II'!$AB28:$AB28</f>
        <v>0</v>
      </c>
      <c r="K27" s="166">
        <f>'[3]Relatório Empregados II'!$AE28:$AE28</f>
        <v>0</v>
      </c>
      <c r="L27" s="167" cm="1">
        <f t="array" ref="L27">'[3]Relatório Empregados II'!$AI28:$AI28</f>
        <v>322205</v>
      </c>
      <c r="M27" s="153">
        <f>'[3]Relatório Empregados II'!$AL28:$AL28</f>
        <v>0</v>
      </c>
      <c r="N27" s="154">
        <f>'[3]Relatório Empregados II'!$AP28</f>
        <v>0</v>
      </c>
      <c r="O27" s="167">
        <f>'[3]Relatório Empregados II'!$AR28</f>
        <v>0</v>
      </c>
      <c r="P27" s="155">
        <f>'[3]Relatório Empregados II'!$AT28:$AT28</f>
        <v>0</v>
      </c>
      <c r="Q27" s="156">
        <f>'[3]Relatório Empregados II'!$AX28:$AX28</f>
        <v>180</v>
      </c>
      <c r="R27" s="157">
        <f>'[3]Relatório Empregados II'!$BA28:$BA28</f>
        <v>0</v>
      </c>
      <c r="S27" s="158" t="str">
        <f>'[3]Relatório Empregados II'!$BE28:$BE28</f>
        <v/>
      </c>
      <c r="T27" s="158" t="str">
        <f>'[3]Relatório Empregados II'!$BH28:$BH28</f>
        <v>CLT</v>
      </c>
      <c r="U27" s="152">
        <f>'[3]Relatório Empregados II'!$BK28:$BK28</f>
        <v>0</v>
      </c>
      <c r="V27" s="169">
        <f>'[3]Relatório Empregados II'!$BN28</f>
        <v>0</v>
      </c>
      <c r="W27" s="210">
        <f>'[3]Relatório Empregados II'!$BP28</f>
        <v>0</v>
      </c>
      <c r="X27" s="144">
        <f>'[3]Relatório Empregados II'!$BR28:$BR28</f>
        <v>1665.93</v>
      </c>
      <c r="Y27" s="161">
        <f>'[3]Relatório Empregados II'!$BU28</f>
        <v>0</v>
      </c>
      <c r="Z27" s="171">
        <f>'[3]Relatório Empregados II'!$BW28:$BW28</f>
        <v>0</v>
      </c>
      <c r="AA27" s="172">
        <f>'[3]Relatório Empregados II'!$CA28:$CA28</f>
        <v>43.39</v>
      </c>
      <c r="AB27" s="172">
        <f>'[3]Relatório Empregados II'!$CD28:$CD28</f>
        <v>90.57</v>
      </c>
      <c r="AC27" s="172">
        <f>'[3]Relatório Empregados II'!$CG28:$CG28</f>
        <v>0</v>
      </c>
      <c r="AD27" s="172">
        <f>'[3]Relatório Empregados II'!$CJ28</f>
        <v>0</v>
      </c>
      <c r="AE27" s="172">
        <f>'[3]Relatório Empregados II'!$CL28</f>
        <v>0</v>
      </c>
      <c r="AF27" s="172">
        <f>'[3]Relatório Empregados II'!$CN28:$CN28</f>
        <v>0</v>
      </c>
      <c r="AG27" s="172">
        <f>'[3]Relatório Empregados II'!$CQ28</f>
        <v>0</v>
      </c>
      <c r="AH27" s="144">
        <f>'[3]Relatório Empregados II'!$CS28:$CS28</f>
        <v>155.69999999999999</v>
      </c>
      <c r="AI27" s="161">
        <f>'[3]Relatório Empregados II'!$CV28:$CV28</f>
        <v>0</v>
      </c>
      <c r="AJ27" s="144">
        <f>'[3]Relatório Empregados II'!$CY28:$CY28</f>
        <v>541.07140000000004</v>
      </c>
      <c r="AK27" s="161">
        <f>'[3]Relatório Empregados II'!$DB28:$DB28</f>
        <v>541.07140000000004</v>
      </c>
      <c r="AL27" s="144">
        <f>'[3]Relatório Empregados II'!$DE28:$DE28</f>
        <v>0</v>
      </c>
      <c r="AM27" s="144">
        <f>'[3]Relatório Empregados II'!$DH28</f>
        <v>0</v>
      </c>
      <c r="AN27" s="161">
        <f>'[3]Relatório Empregados II'!$DJ28</f>
        <v>541.07140000000004</v>
      </c>
      <c r="AO27" s="144">
        <f>'[3]Relatório Empregados II'!$DL28</f>
        <v>0</v>
      </c>
      <c r="AP27" s="144">
        <f>'[3]Relatório Empregados II'!$DM$3:$DM28</f>
        <v>0</v>
      </c>
      <c r="AQ27" s="161"/>
      <c r="AR27" s="161"/>
      <c r="AS27" s="144">
        <f>'[3]Relatório Empregados II'!$DQ28:$DQ28</f>
        <v>173.55</v>
      </c>
      <c r="AT27" s="173">
        <f>'[3]Relatório Empregados II'!$DT28</f>
        <v>0</v>
      </c>
      <c r="AU27" s="171">
        <f>'[3]Relatório Empregados II'!$DV28</f>
        <v>0</v>
      </c>
      <c r="AV27" s="171">
        <f>'[3]Relatório Empregados II'!$DX28</f>
        <v>0</v>
      </c>
      <c r="AW27" s="160">
        <f>'[3]Relatório Empregados II'!$DZ28</f>
        <v>0</v>
      </c>
      <c r="AX27" s="160">
        <f>'[3]Relatório Empregados II'!$EB28</f>
        <v>0</v>
      </c>
      <c r="AY27" s="171" t="str">
        <f>'[3]Relatório Empregados II'!$ED28</f>
        <v>SALA DE MEDICAÇAO</v>
      </c>
      <c r="AZ27" s="160">
        <f>'[3]Relatório Empregados II'!$EH28</f>
        <v>0</v>
      </c>
      <c r="BA27" s="160">
        <f>'[3]Relatório Empregados II'!$EJ28</f>
        <v>0</v>
      </c>
    </row>
    <row r="28" spans="1:53">
      <c r="A28" s="174" t="str">
        <f>IFERROR(('[3]Relatório Empregados II'!$A29:$B29),"")</f>
        <v>31/07/2020</v>
      </c>
      <c r="B28" s="146" t="str">
        <f>'[3]Relatório Empregados II'!$D29:$D29</f>
        <v>12955134000900</v>
      </c>
      <c r="C28" s="162" t="str">
        <f>'[3]Relatório Empregados II'!$G29:$G29</f>
        <v>INSTITUTO DIVA ALVES DO BRASIL</v>
      </c>
      <c r="D28" s="165" t="str">
        <f>'[3]Relatório Empregados II'!$J29</f>
        <v>6033075</v>
      </c>
      <c r="E28" s="147" t="str">
        <f>'[3]Relatório Empregados II'!$L29:L29</f>
        <v>UPA 24H PARQUE LAFAIETE - DUQUE DE CAXIAS I</v>
      </c>
      <c r="F28" s="148" t="str">
        <f>'[3]Relatório Empregados II'!$P29:$P29</f>
        <v>0008/2020</v>
      </c>
      <c r="G28" s="177" cm="1">
        <f t="array" ref="G28">'[3]Relatório Empregados II'!$T29:T29</f>
        <v>2020</v>
      </c>
      <c r="H28" s="149" t="str">
        <f>'[3]Relatório Empregados II'!$W29</f>
        <v>07</v>
      </c>
      <c r="I28" s="150">
        <f>'[3]Relatório Empregados II'!$Y29:$Y29</f>
        <v>0</v>
      </c>
      <c r="J28" s="151">
        <f>'[3]Relatório Empregados II'!$AB29:$AB29</f>
        <v>0</v>
      </c>
      <c r="K28" s="166">
        <f>'[3]Relatório Empregados II'!$AE29:$AE29</f>
        <v>0</v>
      </c>
      <c r="L28" s="167" cm="1">
        <f t="array" ref="L28">'[3]Relatório Empregados II'!$AI29:$AI29</f>
        <v>322205</v>
      </c>
      <c r="M28" s="153">
        <f>'[3]Relatório Empregados II'!$AL29:$AL29</f>
        <v>0</v>
      </c>
      <c r="N28" s="154">
        <f>'[3]Relatório Empregados II'!$AP29</f>
        <v>0</v>
      </c>
      <c r="O28" s="167">
        <f>'[3]Relatório Empregados II'!$AR29</f>
        <v>0</v>
      </c>
      <c r="P28" s="155">
        <f>'[3]Relatório Empregados II'!$AT29:$AT29</f>
        <v>0</v>
      </c>
      <c r="Q28" s="156">
        <f>'[3]Relatório Empregados II'!$AX29:$AX29</f>
        <v>180</v>
      </c>
      <c r="R28" s="157">
        <f>'[3]Relatório Empregados II'!$BA29:$BA29</f>
        <v>0</v>
      </c>
      <c r="S28" s="158" t="str">
        <f>'[3]Relatório Empregados II'!$BE29:$BE29</f>
        <v/>
      </c>
      <c r="T28" s="158" t="str">
        <f>'[3]Relatório Empregados II'!$BH29:$BH29</f>
        <v>CLT</v>
      </c>
      <c r="U28" s="152">
        <f>'[3]Relatório Empregados II'!$BK29:$BK29</f>
        <v>0</v>
      </c>
      <c r="V28" s="169">
        <f>'[3]Relatório Empregados II'!$BN29</f>
        <v>0</v>
      </c>
      <c r="W28" s="210">
        <f>'[3]Relatório Empregados II'!$BP29</f>
        <v>0</v>
      </c>
      <c r="X28" s="144">
        <f>'[3]Relatório Empregados II'!$BR29:$BR29</f>
        <v>1665.93</v>
      </c>
      <c r="Y28" s="161">
        <f>'[3]Relatório Empregados II'!$BU29</f>
        <v>0</v>
      </c>
      <c r="Z28" s="171">
        <f>'[3]Relatório Empregados II'!$BW29:$BW29</f>
        <v>0</v>
      </c>
      <c r="AA28" s="172">
        <f>'[3]Relatório Empregados II'!$CA29:$CA29</f>
        <v>0</v>
      </c>
      <c r="AB28" s="172">
        <f>'[3]Relatório Empregados II'!$CD29:$CD29</f>
        <v>209</v>
      </c>
      <c r="AC28" s="172">
        <f>'[3]Relatório Empregados II'!$CG29:$CG29</f>
        <v>0</v>
      </c>
      <c r="AD28" s="172">
        <f>'[3]Relatório Empregados II'!$CJ29</f>
        <v>0</v>
      </c>
      <c r="AE28" s="172">
        <f>'[3]Relatório Empregados II'!$CL29</f>
        <v>0</v>
      </c>
      <c r="AF28" s="172">
        <f>'[3]Relatório Empregados II'!$CN29:$CN29</f>
        <v>0</v>
      </c>
      <c r="AG28" s="172">
        <f>'[3]Relatório Empregados II'!$CQ29</f>
        <v>0</v>
      </c>
      <c r="AH28" s="144">
        <f>'[3]Relatório Empregados II'!$CS29:$CS29</f>
        <v>172.74</v>
      </c>
      <c r="AI28" s="161">
        <f>'[3]Relatório Empregados II'!$CV29:$CV29</f>
        <v>0</v>
      </c>
      <c r="AJ28" s="144">
        <f>'[3]Relatório Empregados II'!$CY29:$CY29</f>
        <v>624.31849999999997</v>
      </c>
      <c r="AK28" s="161">
        <f>'[3]Relatório Empregados II'!$DB29:$DB29</f>
        <v>624.31849999999997</v>
      </c>
      <c r="AL28" s="144">
        <f>'[3]Relatório Empregados II'!$DE29:$DE29</f>
        <v>0</v>
      </c>
      <c r="AM28" s="144">
        <f>'[3]Relatório Empregados II'!$DH29</f>
        <v>0</v>
      </c>
      <c r="AN28" s="161">
        <f>'[3]Relatório Empregados II'!$DJ29</f>
        <v>624.31849999999997</v>
      </c>
      <c r="AO28" s="144">
        <f>'[3]Relatório Empregados II'!$DL29</f>
        <v>0</v>
      </c>
      <c r="AP28" s="144">
        <f>'[3]Relatório Empregados II'!$DM$3:$DM29</f>
        <v>0</v>
      </c>
      <c r="AQ28" s="161"/>
      <c r="AR28" s="161"/>
      <c r="AS28" s="144">
        <f>'[3]Relatório Empregados II'!$DQ29:$DQ29</f>
        <v>0</v>
      </c>
      <c r="AT28" s="173">
        <f>'[3]Relatório Empregados II'!$DT29</f>
        <v>0</v>
      </c>
      <c r="AU28" s="171">
        <f>'[3]Relatório Empregados II'!$DV29</f>
        <v>0</v>
      </c>
      <c r="AV28" s="171">
        <f>'[3]Relatório Empregados II'!$DX29</f>
        <v>0</v>
      </c>
      <c r="AW28" s="160">
        <f>'[3]Relatório Empregados II'!$DZ29</f>
        <v>0</v>
      </c>
      <c r="AX28" s="160">
        <f>'[3]Relatório Empregados II'!$EB29</f>
        <v>0</v>
      </c>
      <c r="AY28" s="171" t="str">
        <f>'[3]Relatório Empregados II'!$ED29</f>
        <v>SALA DE URGENCIA</v>
      </c>
      <c r="AZ28" s="160">
        <f>'[3]Relatório Empregados II'!$EH29</f>
        <v>0</v>
      </c>
      <c r="BA28" s="160">
        <f>'[3]Relatório Empregados II'!$EJ29</f>
        <v>0</v>
      </c>
    </row>
    <row r="29" spans="1:53">
      <c r="A29" s="174" t="str">
        <f>IFERROR(('[3]Relatório Empregados II'!$A30:$B30),"")</f>
        <v>31/07/2020</v>
      </c>
      <c r="B29" s="146" t="str">
        <f>'[3]Relatório Empregados II'!$D30:$D30</f>
        <v>12955134000900</v>
      </c>
      <c r="C29" s="162" t="str">
        <f>'[3]Relatório Empregados II'!$G30:$G30</f>
        <v>INSTITUTO DIVA ALVES DO BRASIL</v>
      </c>
      <c r="D29" s="165" t="str">
        <f>'[3]Relatório Empregados II'!$J30</f>
        <v>6033075</v>
      </c>
      <c r="E29" s="147" t="str">
        <f>'[3]Relatório Empregados II'!$L30:L30</f>
        <v>UPA 24H PARQUE LAFAIETE - DUQUE DE CAXIAS I</v>
      </c>
      <c r="F29" s="148" t="str">
        <f>'[3]Relatório Empregados II'!$P30:$P30</f>
        <v>0008/2020</v>
      </c>
      <c r="G29" s="177" cm="1">
        <f t="array" ref="G29">'[3]Relatório Empregados II'!$T30:T30</f>
        <v>2020</v>
      </c>
      <c r="H29" s="149" t="str">
        <f>'[3]Relatório Empregados II'!$W30</f>
        <v>07</v>
      </c>
      <c r="I29" s="150">
        <f>'[3]Relatório Empregados II'!$Y30:$Y30</f>
        <v>0</v>
      </c>
      <c r="J29" s="151">
        <f>'[3]Relatório Empregados II'!$AB30:$AB30</f>
        <v>0</v>
      </c>
      <c r="K29" s="166">
        <f>'[3]Relatório Empregados II'!$AE30:$AE30</f>
        <v>0</v>
      </c>
      <c r="L29" s="167" cm="1">
        <f t="array" ref="L29">'[3]Relatório Empregados II'!$AI30:$AI30</f>
        <v>223505</v>
      </c>
      <c r="M29" s="153">
        <f>'[3]Relatório Empregados II'!$AL30:$AL30</f>
        <v>0</v>
      </c>
      <c r="N29" s="154">
        <f>'[3]Relatório Empregados II'!$AP30</f>
        <v>0</v>
      </c>
      <c r="O29" s="167">
        <f>'[3]Relatório Empregados II'!$AR30</f>
        <v>0</v>
      </c>
      <c r="P29" s="155">
        <f>'[3]Relatório Empregados II'!$AT30:$AT30</f>
        <v>0</v>
      </c>
      <c r="Q29" s="156">
        <f>'[3]Relatório Empregados II'!$AX30:$AX30</f>
        <v>180</v>
      </c>
      <c r="R29" s="157">
        <f>'[3]Relatório Empregados II'!$BA30:$BA30</f>
        <v>0</v>
      </c>
      <c r="S29" s="158" t="str">
        <f>'[3]Relatório Empregados II'!$BE30:$BE30</f>
        <v/>
      </c>
      <c r="T29" s="158" t="str">
        <f>'[3]Relatório Empregados II'!$BH30:$BH30</f>
        <v>CLT</v>
      </c>
      <c r="U29" s="152">
        <f>'[3]Relatório Empregados II'!$BK30:$BK30</f>
        <v>0</v>
      </c>
      <c r="V29" s="169">
        <f>'[3]Relatório Empregados II'!$BN30</f>
        <v>0</v>
      </c>
      <c r="W29" s="210">
        <f>'[3]Relatório Empregados II'!$BP30</f>
        <v>0</v>
      </c>
      <c r="X29" s="144">
        <f>'[3]Relatório Empregados II'!$BR30:$BR30</f>
        <v>3158.96</v>
      </c>
      <c r="Y29" s="161">
        <f>'[3]Relatório Empregados II'!$BU30</f>
        <v>0</v>
      </c>
      <c r="Z29" s="171">
        <f>'[3]Relatório Empregados II'!$BW30:$BW30</f>
        <v>0</v>
      </c>
      <c r="AA29" s="172">
        <f>'[3]Relatório Empregados II'!$CA30:$CA30</f>
        <v>0</v>
      </c>
      <c r="AB29" s="172">
        <f>'[3]Relatório Empregados II'!$CD30:$CD30</f>
        <v>83.6</v>
      </c>
      <c r="AC29" s="172">
        <f>'[3]Relatório Empregados II'!$CG30:$CG30</f>
        <v>0</v>
      </c>
      <c r="AD29" s="172">
        <f>'[3]Relatório Empregados II'!$CJ30</f>
        <v>0</v>
      </c>
      <c r="AE29" s="172">
        <f>'[3]Relatório Empregados II'!$CL30</f>
        <v>0</v>
      </c>
      <c r="AF29" s="172">
        <f>'[3]Relatório Empregados II'!$CN30:$CN30</f>
        <v>0</v>
      </c>
      <c r="AG29" s="172">
        <f>'[3]Relatório Empregados II'!$CQ30</f>
        <v>0</v>
      </c>
      <c r="AH29" s="144">
        <f>'[3]Relatório Empregados II'!$CS30:$CS30</f>
        <v>273.7</v>
      </c>
      <c r="AI29" s="161">
        <f>'[3]Relatório Empregados II'!$CV30:$CV30</f>
        <v>0</v>
      </c>
      <c r="AJ29" s="144">
        <f>'[3]Relatório Empregados II'!$CY30:$CY30</f>
        <v>1068.2122199999999</v>
      </c>
      <c r="AK29" s="161">
        <f>'[3]Relatório Empregados II'!$DB30:$DB30</f>
        <v>1068.2122199999999</v>
      </c>
      <c r="AL29" s="144">
        <f>'[3]Relatório Empregados II'!$DE30:$DE30</f>
        <v>0</v>
      </c>
      <c r="AM29" s="144">
        <f>'[3]Relatório Empregados II'!$DH30</f>
        <v>0</v>
      </c>
      <c r="AN29" s="161">
        <f>'[3]Relatório Empregados II'!$DJ30</f>
        <v>1068.2122199999999</v>
      </c>
      <c r="AO29" s="144">
        <f>'[3]Relatório Empregados II'!$DL30</f>
        <v>0</v>
      </c>
      <c r="AP29" s="144">
        <f>'[3]Relatório Empregados II'!$DM$3:$DM30</f>
        <v>0</v>
      </c>
      <c r="AQ29" s="161"/>
      <c r="AR29" s="161"/>
      <c r="AS29" s="144">
        <f>'[3]Relatório Empregados II'!$DQ30:$DQ30</f>
        <v>0</v>
      </c>
      <c r="AT29" s="173">
        <f>'[3]Relatório Empregados II'!$DT30</f>
        <v>0</v>
      </c>
      <c r="AU29" s="171">
        <f>'[3]Relatório Empregados II'!$DV30</f>
        <v>0</v>
      </c>
      <c r="AV29" s="171">
        <f>'[3]Relatório Empregados II'!$DX30</f>
        <v>0</v>
      </c>
      <c r="AW29" s="160">
        <f>'[3]Relatório Empregados II'!$DZ30</f>
        <v>0</v>
      </c>
      <c r="AX29" s="160">
        <f>'[3]Relatório Empregados II'!$EB30</f>
        <v>0</v>
      </c>
      <c r="AY29" s="171" t="str">
        <f>'[3]Relatório Empregados II'!$ED30</f>
        <v>SALA DE URGENCIA</v>
      </c>
      <c r="AZ29" s="160">
        <f>'[3]Relatório Empregados II'!$EH30</f>
        <v>0</v>
      </c>
      <c r="BA29" s="160">
        <f>'[3]Relatório Empregados II'!$EJ30</f>
        <v>0</v>
      </c>
    </row>
    <row r="30" spans="1:53">
      <c r="A30" s="174" t="str">
        <f>IFERROR(('[3]Relatório Empregados II'!$A31:$B31),"")</f>
        <v>31/07/2020</v>
      </c>
      <c r="B30" s="146" t="str">
        <f>'[3]Relatório Empregados II'!$D31:$D31</f>
        <v>12955134000900</v>
      </c>
      <c r="C30" s="162" t="str">
        <f>'[3]Relatório Empregados II'!$G31:$G31</f>
        <v>INSTITUTO DIVA ALVES DO BRASIL</v>
      </c>
      <c r="D30" s="165" t="str">
        <f>'[3]Relatório Empregados II'!$J31</f>
        <v>6033075</v>
      </c>
      <c r="E30" s="147" t="str">
        <f>'[3]Relatório Empregados II'!$L31:L31</f>
        <v>UPA 24H PARQUE LAFAIETE - DUQUE DE CAXIAS I</v>
      </c>
      <c r="F30" s="148" t="str">
        <f>'[3]Relatório Empregados II'!$P31:$P31</f>
        <v>0008/2020</v>
      </c>
      <c r="G30" s="177" cm="1">
        <f t="array" ref="G30">'[3]Relatório Empregados II'!$T31:T31</f>
        <v>2020</v>
      </c>
      <c r="H30" s="149" t="str">
        <f>'[3]Relatório Empregados II'!$W31</f>
        <v>07</v>
      </c>
      <c r="I30" s="150">
        <f>'[3]Relatório Empregados II'!$Y31:$Y31</f>
        <v>0</v>
      </c>
      <c r="J30" s="151">
        <f>'[3]Relatório Empregados II'!$AB31:$AB31</f>
        <v>0</v>
      </c>
      <c r="K30" s="166">
        <f>'[3]Relatório Empregados II'!$AE31:$AE31</f>
        <v>0</v>
      </c>
      <c r="L30" s="167" cm="1">
        <f t="array" ref="L30">'[3]Relatório Empregados II'!$AI31:$AI31</f>
        <v>322205</v>
      </c>
      <c r="M30" s="153">
        <f>'[3]Relatório Empregados II'!$AL31:$AL31</f>
        <v>0</v>
      </c>
      <c r="N30" s="154">
        <f>'[3]Relatório Empregados II'!$AP31</f>
        <v>0</v>
      </c>
      <c r="O30" s="167">
        <f>'[3]Relatório Empregados II'!$AR31</f>
        <v>0</v>
      </c>
      <c r="P30" s="155">
        <f>'[3]Relatório Empregados II'!$AT31:$AT31</f>
        <v>0</v>
      </c>
      <c r="Q30" s="156">
        <f>'[3]Relatório Empregados II'!$AX31:$AX31</f>
        <v>180</v>
      </c>
      <c r="R30" s="157">
        <f>'[3]Relatório Empregados II'!$BA31:$BA31</f>
        <v>0</v>
      </c>
      <c r="S30" s="158" t="str">
        <f>'[3]Relatório Empregados II'!$BE31:$BE31</f>
        <v/>
      </c>
      <c r="T30" s="158" t="str">
        <f>'[3]Relatório Empregados II'!$BH31:$BH31</f>
        <v>CLT</v>
      </c>
      <c r="U30" s="152">
        <f>'[3]Relatório Empregados II'!$BK31:$BK31</f>
        <v>0</v>
      </c>
      <c r="V30" s="169">
        <f>'[3]Relatório Empregados II'!$BN31</f>
        <v>0</v>
      </c>
      <c r="W30" s="210">
        <f>'[3]Relatório Empregados II'!$BP31</f>
        <v>0</v>
      </c>
      <c r="X30" s="144">
        <f>'[3]Relatório Empregados II'!$BR31:$BR31</f>
        <v>1665.93</v>
      </c>
      <c r="Y30" s="161">
        <f>'[3]Relatório Empregados II'!$BU31</f>
        <v>0</v>
      </c>
      <c r="Z30" s="171">
        <f>'[3]Relatório Empregados II'!$BW31:$BW31</f>
        <v>0</v>
      </c>
      <c r="AA30" s="172">
        <f>'[3]Relatório Empregados II'!$CA31:$CA31</f>
        <v>0</v>
      </c>
      <c r="AB30" s="172">
        <f>'[3]Relatório Empregados II'!$CD31:$CD31</f>
        <v>209</v>
      </c>
      <c r="AC30" s="172">
        <f>'[3]Relatório Empregados II'!$CG31:$CG31</f>
        <v>0</v>
      </c>
      <c r="AD30" s="172">
        <f>'[3]Relatório Empregados II'!$CJ31</f>
        <v>0</v>
      </c>
      <c r="AE30" s="172">
        <f>'[3]Relatório Empregados II'!$CL31</f>
        <v>0</v>
      </c>
      <c r="AF30" s="172">
        <f>'[3]Relatório Empregados II'!$CN31:$CN31</f>
        <v>0</v>
      </c>
      <c r="AG30" s="172">
        <f>'[3]Relatório Empregados II'!$CQ31</f>
        <v>0</v>
      </c>
      <c r="AH30" s="144">
        <f>'[3]Relatório Empregados II'!$CS31:$CS31</f>
        <v>165.9</v>
      </c>
      <c r="AI30" s="161">
        <f>'[3]Relatório Empregados II'!$CV31:$CV31</f>
        <v>0</v>
      </c>
      <c r="AJ30" s="144">
        <f>'[3]Relatório Empregados II'!$CY31:$CY31</f>
        <v>576.52473999999995</v>
      </c>
      <c r="AK30" s="161">
        <f>'[3]Relatório Empregados II'!$DB31:$DB31</f>
        <v>576.52473999999995</v>
      </c>
      <c r="AL30" s="144">
        <f>'[3]Relatório Empregados II'!$DE31:$DE31</f>
        <v>0</v>
      </c>
      <c r="AM30" s="144">
        <f>'[3]Relatório Empregados II'!$DH31</f>
        <v>0</v>
      </c>
      <c r="AN30" s="161">
        <f>'[3]Relatório Empregados II'!$DJ31</f>
        <v>576.52473999999995</v>
      </c>
      <c r="AO30" s="144">
        <f>'[3]Relatório Empregados II'!$DL31</f>
        <v>0</v>
      </c>
      <c r="AP30" s="144">
        <f>'[3]Relatório Empregados II'!$DM$3:$DM31</f>
        <v>0</v>
      </c>
      <c r="AQ30" s="161"/>
      <c r="AR30" s="161"/>
      <c r="AS30" s="144">
        <f>'[3]Relatório Empregados II'!$DQ31:$DQ31</f>
        <v>0</v>
      </c>
      <c r="AT30" s="173">
        <f>'[3]Relatório Empregados II'!$DT31</f>
        <v>0</v>
      </c>
      <c r="AU30" s="171">
        <f>'[3]Relatório Empregados II'!$DV31</f>
        <v>0</v>
      </c>
      <c r="AV30" s="171">
        <f>'[3]Relatório Empregados II'!$DX31</f>
        <v>0</v>
      </c>
      <c r="AW30" s="160">
        <f>'[3]Relatório Empregados II'!$DZ31</f>
        <v>0</v>
      </c>
      <c r="AX30" s="160">
        <f>'[3]Relatório Empregados II'!$EB31</f>
        <v>0</v>
      </c>
      <c r="AY30" s="171" t="str">
        <f>'[3]Relatório Empregados II'!$ED31</f>
        <v>SALA DE URGENCIA</v>
      </c>
      <c r="AZ30" s="160">
        <f>'[3]Relatório Empregados II'!$EH31</f>
        <v>0</v>
      </c>
      <c r="BA30" s="160">
        <f>'[3]Relatório Empregados II'!$EJ31</f>
        <v>0</v>
      </c>
    </row>
    <row r="31" spans="1:53">
      <c r="A31" s="174" t="str">
        <f>IFERROR(('[3]Relatório Empregados II'!$A32:$B32),"")</f>
        <v>31/07/2020</v>
      </c>
      <c r="B31" s="146" t="str">
        <f>'[3]Relatório Empregados II'!$D32:$D32</f>
        <v>12955134000900</v>
      </c>
      <c r="C31" s="162" t="str">
        <f>'[3]Relatório Empregados II'!$G32:$G32</f>
        <v>INSTITUTO DIVA ALVES DO BRASIL</v>
      </c>
      <c r="D31" s="165" t="str">
        <f>'[3]Relatório Empregados II'!$J32</f>
        <v>6033075</v>
      </c>
      <c r="E31" s="147" t="str">
        <f>'[3]Relatório Empregados II'!$L32:L32</f>
        <v>UPA 24H PARQUE LAFAIETE - DUQUE DE CAXIAS I</v>
      </c>
      <c r="F31" s="148" t="str">
        <f>'[3]Relatório Empregados II'!$P32:$P32</f>
        <v>0008/2020</v>
      </c>
      <c r="G31" s="177" cm="1">
        <f t="array" ref="G31">'[3]Relatório Empregados II'!$T32:T32</f>
        <v>2020</v>
      </c>
      <c r="H31" s="149" t="str">
        <f>'[3]Relatório Empregados II'!$W32</f>
        <v>07</v>
      </c>
      <c r="I31" s="150">
        <f>'[3]Relatório Empregados II'!$Y32:$Y32</f>
        <v>0</v>
      </c>
      <c r="J31" s="151">
        <f>'[3]Relatório Empregados II'!$AB32:$AB32</f>
        <v>0</v>
      </c>
      <c r="K31" s="166">
        <f>'[3]Relatório Empregados II'!$AE32:$AE32</f>
        <v>0</v>
      </c>
      <c r="L31" s="167" cm="1">
        <f t="array" ref="L31">'[3]Relatório Empregados II'!$AI32:$AI32</f>
        <v>223505</v>
      </c>
      <c r="M31" s="153">
        <f>'[3]Relatório Empregados II'!$AL32:$AL32</f>
        <v>0</v>
      </c>
      <c r="N31" s="154">
        <f>'[3]Relatório Empregados II'!$AP32</f>
        <v>0</v>
      </c>
      <c r="O31" s="167">
        <f>'[3]Relatório Empregados II'!$AR32</f>
        <v>0</v>
      </c>
      <c r="P31" s="155">
        <f>'[3]Relatório Empregados II'!$AT32:$AT32</f>
        <v>0</v>
      </c>
      <c r="Q31" s="156">
        <f>'[3]Relatório Empregados II'!$AX32:$AX32</f>
        <v>180</v>
      </c>
      <c r="R31" s="157">
        <f>'[3]Relatório Empregados II'!$BA32:$BA32</f>
        <v>0</v>
      </c>
      <c r="S31" s="158" t="str">
        <f>'[3]Relatório Empregados II'!$BE32:$BE32</f>
        <v/>
      </c>
      <c r="T31" s="158" t="str">
        <f>'[3]Relatório Empregados II'!$BH32:$BH32</f>
        <v>CLT</v>
      </c>
      <c r="U31" s="152">
        <f>'[3]Relatório Empregados II'!$BK32:$BK32</f>
        <v>0</v>
      </c>
      <c r="V31" s="169">
        <f>'[3]Relatório Empregados II'!$BN32</f>
        <v>0</v>
      </c>
      <c r="W31" s="210">
        <f>'[3]Relatório Empregados II'!$BP32</f>
        <v>0</v>
      </c>
      <c r="X31" s="144">
        <f>'[3]Relatório Empregados II'!$BR32:$BR32</f>
        <v>3158.96</v>
      </c>
      <c r="Y31" s="161">
        <f>'[3]Relatório Empregados II'!$BU32</f>
        <v>0</v>
      </c>
      <c r="Z31" s="171">
        <f>'[3]Relatório Empregados II'!$BW32:$BW32</f>
        <v>0</v>
      </c>
      <c r="AA31" s="172">
        <f>'[3]Relatório Empregados II'!$CA32:$CA32</f>
        <v>1181.9100000000001</v>
      </c>
      <c r="AB31" s="172">
        <f>'[3]Relatório Empregados II'!$CD32:$CD32</f>
        <v>0</v>
      </c>
      <c r="AC31" s="172">
        <f>'[3]Relatório Empregados II'!$CG32:$CG32</f>
        <v>0</v>
      </c>
      <c r="AD31" s="172">
        <f>'[3]Relatório Empregados II'!$CJ32</f>
        <v>0</v>
      </c>
      <c r="AE31" s="172">
        <f>'[3]Relatório Empregados II'!$CL32</f>
        <v>0</v>
      </c>
      <c r="AF31" s="172">
        <f>'[3]Relatório Empregados II'!$CN32:$CN32</f>
        <v>0</v>
      </c>
      <c r="AG31" s="172">
        <f>'[3]Relatório Empregados II'!$CQ32</f>
        <v>0</v>
      </c>
      <c r="AH31" s="144">
        <f>'[3]Relatório Empregados II'!$CS32:$CS32</f>
        <v>405.46</v>
      </c>
      <c r="AI31" s="161">
        <f>'[3]Relatório Empregados II'!$CV32:$CV32</f>
        <v>0</v>
      </c>
      <c r="AJ31" s="144">
        <f>'[3]Relatório Empregados II'!$CY32:$CY32</f>
        <v>1433.0010400000001</v>
      </c>
      <c r="AK31" s="161">
        <f>'[3]Relatório Empregados II'!$DB32:$DB32</f>
        <v>1433.0010400000001</v>
      </c>
      <c r="AL31" s="144">
        <f>'[3]Relatório Empregados II'!$DE32:$DE32</f>
        <v>0</v>
      </c>
      <c r="AM31" s="144">
        <f>'[3]Relatório Empregados II'!$DH32</f>
        <v>0</v>
      </c>
      <c r="AN31" s="161">
        <f>'[3]Relatório Empregados II'!$DJ32</f>
        <v>1433.0010400000001</v>
      </c>
      <c r="AO31" s="144">
        <f>'[3]Relatório Empregados II'!$DL32</f>
        <v>0</v>
      </c>
      <c r="AP31" s="144">
        <f>'[3]Relatório Empregados II'!$DM$3:$DM32</f>
        <v>0</v>
      </c>
      <c r="AQ31" s="161"/>
      <c r="AR31" s="161"/>
      <c r="AS31" s="144">
        <f>'[3]Relatório Empregados II'!$DQ32:$DQ32</f>
        <v>4727.6499999999996</v>
      </c>
      <c r="AT31" s="173">
        <f>'[3]Relatório Empregados II'!$DT32</f>
        <v>0</v>
      </c>
      <c r="AU31" s="171">
        <f>'[3]Relatório Empregados II'!$DV32</f>
        <v>0</v>
      </c>
      <c r="AV31" s="171">
        <f>'[3]Relatório Empregados II'!$DX32</f>
        <v>0</v>
      </c>
      <c r="AW31" s="160">
        <f>'[3]Relatório Empregados II'!$DZ32</f>
        <v>0</v>
      </c>
      <c r="AX31" s="160">
        <f>'[3]Relatório Empregados II'!$EB32</f>
        <v>0</v>
      </c>
      <c r="AY31" s="171" t="str">
        <f>'[3]Relatório Empregados II'!$ED32</f>
        <v>CLASSIFICAÇÃO DE RISCO</v>
      </c>
      <c r="AZ31" s="160">
        <f>'[3]Relatório Empregados II'!$EH32</f>
        <v>0</v>
      </c>
      <c r="BA31" s="160">
        <f>'[3]Relatório Empregados II'!$EJ32</f>
        <v>0</v>
      </c>
    </row>
    <row r="32" spans="1:53">
      <c r="A32" s="174" t="str">
        <f>IFERROR(('[3]Relatório Empregados II'!$A33:$B33),"")</f>
        <v>31/07/2020</v>
      </c>
      <c r="B32" s="146" t="str">
        <f>'[3]Relatório Empregados II'!$D33:$D33</f>
        <v>12955134000900</v>
      </c>
      <c r="C32" s="162" t="str">
        <f>'[3]Relatório Empregados II'!$G33:$G33</f>
        <v>INSTITUTO DIVA ALVES DO BRASIL</v>
      </c>
      <c r="D32" s="165" t="str">
        <f>'[3]Relatório Empregados II'!$J33</f>
        <v>6033075</v>
      </c>
      <c r="E32" s="147" t="str">
        <f>'[3]Relatório Empregados II'!$L33:L33</f>
        <v>UPA 24H PARQUE LAFAIETE - DUQUE DE CAXIAS I</v>
      </c>
      <c r="F32" s="148" t="str">
        <f>'[3]Relatório Empregados II'!$P33:$P33</f>
        <v>0008/2020</v>
      </c>
      <c r="G32" s="177" cm="1">
        <f t="array" ref="G32">'[3]Relatório Empregados II'!$T33:T33</f>
        <v>2020</v>
      </c>
      <c r="H32" s="149" t="str">
        <f>'[3]Relatório Empregados II'!$W33</f>
        <v>07</v>
      </c>
      <c r="I32" s="150">
        <f>'[3]Relatório Empregados II'!$Y33:$Y33</f>
        <v>0</v>
      </c>
      <c r="J32" s="151">
        <f>'[3]Relatório Empregados II'!$AB33:$AB33</f>
        <v>0</v>
      </c>
      <c r="K32" s="166">
        <f>'[3]Relatório Empregados II'!$AE33:$AE33</f>
        <v>0</v>
      </c>
      <c r="L32" s="167" cm="1">
        <f t="array" ref="L32">'[3]Relatório Empregados II'!$AI33:$AI33</f>
        <v>514320</v>
      </c>
      <c r="M32" s="153">
        <f>'[3]Relatório Empregados II'!$AL33:$AL33</f>
        <v>0</v>
      </c>
      <c r="N32" s="154">
        <f>'[3]Relatório Empregados II'!$AP33</f>
        <v>0</v>
      </c>
      <c r="O32" s="167">
        <f>'[3]Relatório Empregados II'!$AR33</f>
        <v>0</v>
      </c>
      <c r="P32" s="155">
        <f>'[3]Relatório Empregados II'!$AT33:$AT33</f>
        <v>0</v>
      </c>
      <c r="Q32" s="156">
        <f>'[3]Relatório Empregados II'!$AX33:$AX33</f>
        <v>180</v>
      </c>
      <c r="R32" s="157">
        <f>'[3]Relatório Empregados II'!$BA33:$BA33</f>
        <v>0</v>
      </c>
      <c r="S32" s="158" t="str">
        <f>'[3]Relatório Empregados II'!$BE33:$BE33</f>
        <v/>
      </c>
      <c r="T32" s="158" t="str">
        <f>'[3]Relatório Empregados II'!$BH33:$BH33</f>
        <v>CLT</v>
      </c>
      <c r="U32" s="152">
        <f>'[3]Relatório Empregados II'!$BK33:$BK33</f>
        <v>0</v>
      </c>
      <c r="V32" s="169">
        <f>'[3]Relatório Empregados II'!$BN33</f>
        <v>0</v>
      </c>
      <c r="W32" s="210">
        <f>'[3]Relatório Empregados II'!$BP33</f>
        <v>0</v>
      </c>
      <c r="X32" s="144">
        <f>'[3]Relatório Empregados II'!$BR33:$BR33</f>
        <v>1238.1099999999999</v>
      </c>
      <c r="Y32" s="161">
        <f>'[3]Relatório Empregados II'!$BU33</f>
        <v>0</v>
      </c>
      <c r="Z32" s="171">
        <f>'[3]Relatório Empregados II'!$BW33:$BW33</f>
        <v>0</v>
      </c>
      <c r="AA32" s="172">
        <f>'[3]Relatório Empregados II'!$CA33:$CA33</f>
        <v>0</v>
      </c>
      <c r="AB32" s="172">
        <f>'[3]Relatório Empregados II'!$CD33:$CD33</f>
        <v>209</v>
      </c>
      <c r="AC32" s="172">
        <f>'[3]Relatório Empregados II'!$CG33:$CG33</f>
        <v>0</v>
      </c>
      <c r="AD32" s="172">
        <f>'[3]Relatório Empregados II'!$CJ33</f>
        <v>0</v>
      </c>
      <c r="AE32" s="172">
        <f>'[3]Relatório Empregados II'!$CL33</f>
        <v>0</v>
      </c>
      <c r="AF32" s="172">
        <f>'[3]Relatório Empregados II'!$CN33:$CN33</f>
        <v>0</v>
      </c>
      <c r="AG32" s="172">
        <f>'[3]Relatório Empregados II'!$CQ33</f>
        <v>0</v>
      </c>
      <c r="AH32" s="144">
        <f>'[3]Relatório Empregados II'!$CS33:$CS33</f>
        <v>144.06</v>
      </c>
      <c r="AI32" s="161">
        <f>'[3]Relatório Empregados II'!$CV33:$CV33</f>
        <v>0</v>
      </c>
      <c r="AJ32" s="144">
        <f>'[3]Relatório Empregados II'!$CY33:$CY33</f>
        <v>500.60849999999999</v>
      </c>
      <c r="AK32" s="161">
        <f>'[3]Relatório Empregados II'!$DB33:$DB33</f>
        <v>500.60849999999999</v>
      </c>
      <c r="AL32" s="144">
        <f>'[3]Relatório Empregados II'!$DE33:$DE33</f>
        <v>0</v>
      </c>
      <c r="AM32" s="144">
        <f>'[3]Relatório Empregados II'!$DH33</f>
        <v>0</v>
      </c>
      <c r="AN32" s="161">
        <f>'[3]Relatório Empregados II'!$DJ33</f>
        <v>500.60849999999999</v>
      </c>
      <c r="AO32" s="144">
        <f>'[3]Relatório Empregados II'!$DL33</f>
        <v>0</v>
      </c>
      <c r="AP32" s="144">
        <f>'[3]Relatório Empregados II'!$DM$3:$DM33</f>
        <v>0</v>
      </c>
      <c r="AQ32" s="161"/>
      <c r="AR32" s="161"/>
      <c r="AS32" s="144">
        <f>'[3]Relatório Empregados II'!$DQ33:$DQ33</f>
        <v>0</v>
      </c>
      <c r="AT32" s="173">
        <f>'[3]Relatório Empregados II'!$DT33</f>
        <v>0</v>
      </c>
      <c r="AU32" s="171">
        <f>'[3]Relatório Empregados II'!$DV33</f>
        <v>0</v>
      </c>
      <c r="AV32" s="171">
        <f>'[3]Relatório Empregados II'!$DX33</f>
        <v>0</v>
      </c>
      <c r="AW32" s="160">
        <f>'[3]Relatório Empregados II'!$DZ33</f>
        <v>0</v>
      </c>
      <c r="AX32" s="160">
        <f>'[3]Relatório Empregados II'!$EB33</f>
        <v>0</v>
      </c>
      <c r="AY32" s="171" t="str">
        <f>'[3]Relatório Empregados II'!$ED33</f>
        <v>HIGIENIZAÇAO</v>
      </c>
      <c r="AZ32" s="160">
        <f>'[3]Relatório Empregados II'!$EH33</f>
        <v>0</v>
      </c>
      <c r="BA32" s="160">
        <f>'[3]Relatório Empregados II'!$EJ33</f>
        <v>0</v>
      </c>
    </row>
    <row r="33" spans="1:53">
      <c r="A33" s="174" t="str">
        <f>IFERROR(('[3]Relatório Empregados II'!$A34:$B34),"")</f>
        <v>31/07/2020</v>
      </c>
      <c r="B33" s="146" t="str">
        <f>'[3]Relatório Empregados II'!$D34:$D34</f>
        <v>12955134000900</v>
      </c>
      <c r="C33" s="162" t="str">
        <f>'[3]Relatório Empregados II'!$G34:$G34</f>
        <v>INSTITUTO DIVA ALVES DO BRASIL</v>
      </c>
      <c r="D33" s="165" t="str">
        <f>'[3]Relatório Empregados II'!$J34</f>
        <v>6033075</v>
      </c>
      <c r="E33" s="147" t="str">
        <f>'[3]Relatório Empregados II'!$L34:L34</f>
        <v>UPA 24H PARQUE LAFAIETE - DUQUE DE CAXIAS I</v>
      </c>
      <c r="F33" s="148" t="str">
        <f>'[3]Relatório Empregados II'!$P34:$P34</f>
        <v>0008/2020</v>
      </c>
      <c r="G33" s="177" cm="1">
        <f t="array" ref="G33">'[3]Relatório Empregados II'!$T34:T34</f>
        <v>2020</v>
      </c>
      <c r="H33" s="149" t="str">
        <f>'[3]Relatório Empregados II'!$W34</f>
        <v>07</v>
      </c>
      <c r="I33" s="150">
        <f>'[3]Relatório Empregados II'!$Y34:$Y34</f>
        <v>0</v>
      </c>
      <c r="J33" s="151">
        <f>'[3]Relatório Empregados II'!$AB34:$AB34</f>
        <v>0</v>
      </c>
      <c r="K33" s="166">
        <f>'[3]Relatório Empregados II'!$AE34:$AE34</f>
        <v>0</v>
      </c>
      <c r="L33" s="167" cm="1">
        <f t="array" ref="L33">'[3]Relatório Empregados II'!$AI34:$AI34</f>
        <v>414105</v>
      </c>
      <c r="M33" s="153">
        <f>'[3]Relatório Empregados II'!$AL34:$AL34</f>
        <v>0</v>
      </c>
      <c r="N33" s="154">
        <f>'[3]Relatório Empregados II'!$AP34</f>
        <v>0</v>
      </c>
      <c r="O33" s="167">
        <f>'[3]Relatório Empregados II'!$AR34</f>
        <v>0</v>
      </c>
      <c r="P33" s="155">
        <f>'[3]Relatório Empregados II'!$AT34:$AT34</f>
        <v>0</v>
      </c>
      <c r="Q33" s="156">
        <f>'[3]Relatório Empregados II'!$AX34:$AX34</f>
        <v>180</v>
      </c>
      <c r="R33" s="157">
        <f>'[3]Relatório Empregados II'!$BA34:$BA34</f>
        <v>0</v>
      </c>
      <c r="S33" s="158" t="str">
        <f>'[3]Relatório Empregados II'!$BE34:$BE34</f>
        <v/>
      </c>
      <c r="T33" s="158" t="str">
        <f>'[3]Relatório Empregados II'!$BH34:$BH34</f>
        <v>CLT</v>
      </c>
      <c r="U33" s="152">
        <f>'[3]Relatório Empregados II'!$BK34:$BK34</f>
        <v>0</v>
      </c>
      <c r="V33" s="169">
        <f>'[3]Relatório Empregados II'!$BN34</f>
        <v>0</v>
      </c>
      <c r="W33" s="210">
        <f>'[3]Relatório Empregados II'!$BP34</f>
        <v>0</v>
      </c>
      <c r="X33" s="144">
        <f>'[3]Relatório Empregados II'!$BR34:$BR34</f>
        <v>1375.01</v>
      </c>
      <c r="Y33" s="161">
        <f>'[3]Relatório Empregados II'!$BU34</f>
        <v>0</v>
      </c>
      <c r="Z33" s="171">
        <f>'[3]Relatório Empregados II'!$BW34:$BW34</f>
        <v>0</v>
      </c>
      <c r="AA33" s="172">
        <f>'[3]Relatório Empregados II'!$CA34:$CA34</f>
        <v>0</v>
      </c>
      <c r="AB33" s="172">
        <f>'[3]Relatório Empregados II'!$CD34:$CD34</f>
        <v>209</v>
      </c>
      <c r="AC33" s="172">
        <f>'[3]Relatório Empregados II'!$CG34:$CG34</f>
        <v>0</v>
      </c>
      <c r="AD33" s="172">
        <f>'[3]Relatório Empregados II'!$CJ34</f>
        <v>0</v>
      </c>
      <c r="AE33" s="172">
        <f>'[3]Relatório Empregados II'!$CL34</f>
        <v>0</v>
      </c>
      <c r="AF33" s="172">
        <f>'[3]Relatório Empregados II'!$CN34:$CN34</f>
        <v>0</v>
      </c>
      <c r="AG33" s="172">
        <f>'[3]Relatório Empregados II'!$CQ34</f>
        <v>0</v>
      </c>
      <c r="AH33" s="144">
        <f>'[3]Relatório Empregados II'!$CS34:$CS34</f>
        <v>161.01</v>
      </c>
      <c r="AI33" s="161">
        <f>'[3]Relatório Empregados II'!$CV34:$CV34</f>
        <v>0</v>
      </c>
      <c r="AJ33" s="144">
        <f>'[3]Relatório Empregados II'!$CY34:$CY34</f>
        <v>559.54172000000005</v>
      </c>
      <c r="AK33" s="161">
        <f>'[3]Relatório Empregados II'!$DB34:$DB34</f>
        <v>559.54172000000005</v>
      </c>
      <c r="AL33" s="144">
        <f>'[3]Relatório Empregados II'!$DE34:$DE34</f>
        <v>0</v>
      </c>
      <c r="AM33" s="144">
        <f>'[3]Relatório Empregados II'!$DH34</f>
        <v>0</v>
      </c>
      <c r="AN33" s="161">
        <f>'[3]Relatório Empregados II'!$DJ34</f>
        <v>559.54172000000005</v>
      </c>
      <c r="AO33" s="144">
        <f>'[3]Relatório Empregados II'!$DL34</f>
        <v>0</v>
      </c>
      <c r="AP33" s="144">
        <f>'[3]Relatório Empregados II'!$DM$3:$DM34</f>
        <v>0</v>
      </c>
      <c r="AQ33" s="161"/>
      <c r="AR33" s="161"/>
      <c r="AS33" s="144">
        <f>'[3]Relatório Empregados II'!$DQ34:$DQ34</f>
        <v>0</v>
      </c>
      <c r="AT33" s="173">
        <f>'[3]Relatório Empregados II'!$DT34</f>
        <v>0</v>
      </c>
      <c r="AU33" s="171">
        <f>'[3]Relatório Empregados II'!$DV34</f>
        <v>0</v>
      </c>
      <c r="AV33" s="171">
        <f>'[3]Relatório Empregados II'!$DX34</f>
        <v>0</v>
      </c>
      <c r="AW33" s="160">
        <f>'[3]Relatório Empregados II'!$DZ34</f>
        <v>0</v>
      </c>
      <c r="AX33" s="160">
        <f>'[3]Relatório Empregados II'!$EB34</f>
        <v>0</v>
      </c>
      <c r="AY33" s="171" t="str">
        <f>'[3]Relatório Empregados II'!$ED34</f>
        <v>ALMOXARIFADO</v>
      </c>
      <c r="AZ33" s="160">
        <f>'[3]Relatório Empregados II'!$EH34</f>
        <v>0</v>
      </c>
      <c r="BA33" s="160">
        <f>'[3]Relatório Empregados II'!$EJ34</f>
        <v>0</v>
      </c>
    </row>
    <row r="34" spans="1:53">
      <c r="A34" s="174" t="str">
        <f>IFERROR(('[3]Relatório Empregados II'!$A35:$B35),"")</f>
        <v>31/07/2020</v>
      </c>
      <c r="B34" s="146" t="str">
        <f>'[3]Relatório Empregados II'!$D35:$D35</f>
        <v>12955134000900</v>
      </c>
      <c r="C34" s="162" t="str">
        <f>'[3]Relatório Empregados II'!$G35:$G35</f>
        <v>INSTITUTO DIVA ALVES DO BRASIL</v>
      </c>
      <c r="D34" s="165" t="str">
        <f>'[3]Relatório Empregados II'!$J35</f>
        <v>6033075</v>
      </c>
      <c r="E34" s="147" t="str">
        <f>'[3]Relatório Empregados II'!$L35:L35</f>
        <v>UPA 24H PARQUE LAFAIETE - DUQUE DE CAXIAS I</v>
      </c>
      <c r="F34" s="148" t="str">
        <f>'[3]Relatório Empregados II'!$P35:$P35</f>
        <v>0008/2020</v>
      </c>
      <c r="G34" s="177" cm="1">
        <f t="array" ref="G34">'[3]Relatório Empregados II'!$T35:T35</f>
        <v>2020</v>
      </c>
      <c r="H34" s="149" t="str">
        <f>'[3]Relatório Empregados II'!$W35</f>
        <v>07</v>
      </c>
      <c r="I34" s="150">
        <f>'[3]Relatório Empregados II'!$Y35:$Y35</f>
        <v>0</v>
      </c>
      <c r="J34" s="151">
        <f>'[3]Relatório Empregados II'!$AB35:$AB35</f>
        <v>0</v>
      </c>
      <c r="K34" s="166">
        <f>'[3]Relatório Empregados II'!$AE35:$AE35</f>
        <v>0</v>
      </c>
      <c r="L34" s="167" cm="1">
        <f t="array" ref="L34">'[3]Relatório Empregados II'!$AI35:$AI35</f>
        <v>411010</v>
      </c>
      <c r="M34" s="153">
        <f>'[3]Relatório Empregados II'!$AL35:$AL35</f>
        <v>0</v>
      </c>
      <c r="N34" s="154">
        <f>'[3]Relatório Empregados II'!$AP35</f>
        <v>0</v>
      </c>
      <c r="O34" s="167">
        <f>'[3]Relatório Empregados II'!$AR35</f>
        <v>0</v>
      </c>
      <c r="P34" s="155">
        <f>'[3]Relatório Empregados II'!$AT35:$AT35</f>
        <v>0</v>
      </c>
      <c r="Q34" s="156">
        <f>'[3]Relatório Empregados II'!$AX35:$AX35</f>
        <v>180</v>
      </c>
      <c r="R34" s="157">
        <f>'[3]Relatório Empregados II'!$BA35:$BA35</f>
        <v>0</v>
      </c>
      <c r="S34" s="158" t="str">
        <f>'[3]Relatório Empregados II'!$BE35:$BE35</f>
        <v/>
      </c>
      <c r="T34" s="158" t="str">
        <f>'[3]Relatório Empregados II'!$BH35:$BH35</f>
        <v>CLT</v>
      </c>
      <c r="U34" s="152">
        <f>'[3]Relatório Empregados II'!$BK35:$BK35</f>
        <v>0</v>
      </c>
      <c r="V34" s="169">
        <f>'[3]Relatório Empregados II'!$BN35</f>
        <v>0</v>
      </c>
      <c r="W34" s="210">
        <f>'[3]Relatório Empregados II'!$BP35</f>
        <v>0</v>
      </c>
      <c r="X34" s="144">
        <f>'[3]Relatório Empregados II'!$BR35:$BR35</f>
        <v>1375.01</v>
      </c>
      <c r="Y34" s="161">
        <f>'[3]Relatório Empregados II'!$BU35</f>
        <v>0</v>
      </c>
      <c r="Z34" s="171">
        <f>'[3]Relatório Empregados II'!$BW35:$BW35</f>
        <v>0</v>
      </c>
      <c r="AA34" s="172">
        <f>'[3]Relatório Empregados II'!$CA35:$CA35</f>
        <v>0</v>
      </c>
      <c r="AB34" s="172">
        <f>'[3]Relatório Empregados II'!$CD35:$CD35</f>
        <v>209</v>
      </c>
      <c r="AC34" s="172">
        <f>'[3]Relatório Empregados II'!$CG35:$CG35</f>
        <v>0</v>
      </c>
      <c r="AD34" s="172">
        <f>'[3]Relatório Empregados II'!$CJ35</f>
        <v>0</v>
      </c>
      <c r="AE34" s="172">
        <f>'[3]Relatório Empregados II'!$CL35</f>
        <v>0</v>
      </c>
      <c r="AF34" s="172">
        <f>'[3]Relatório Empregados II'!$CN35:$CN35</f>
        <v>0</v>
      </c>
      <c r="AG34" s="172">
        <f>'[3]Relatório Empregados II'!$CQ35</f>
        <v>0</v>
      </c>
      <c r="AH34" s="144">
        <f>'[3]Relatório Empregados II'!$CS35:$CS35</f>
        <v>146.66999999999999</v>
      </c>
      <c r="AI34" s="161">
        <f>'[3]Relatório Empregados II'!$CV35:$CV35</f>
        <v>0</v>
      </c>
      <c r="AJ34" s="144">
        <f>'[3]Relatório Empregados II'!$CY35:$CY35</f>
        <v>509.67964000000001</v>
      </c>
      <c r="AK34" s="161">
        <f>'[3]Relatório Empregados II'!$DB35:$DB35</f>
        <v>509.67964000000001</v>
      </c>
      <c r="AL34" s="144">
        <f>'[3]Relatório Empregados II'!$DE35:$DE35</f>
        <v>0</v>
      </c>
      <c r="AM34" s="144">
        <f>'[3]Relatório Empregados II'!$DH35</f>
        <v>0</v>
      </c>
      <c r="AN34" s="161">
        <f>'[3]Relatório Empregados II'!$DJ35</f>
        <v>509.67964000000001</v>
      </c>
      <c r="AO34" s="144">
        <f>'[3]Relatório Empregados II'!$DL35</f>
        <v>0</v>
      </c>
      <c r="AP34" s="144">
        <f>'[3]Relatório Empregados II'!$DM$3:$DM35</f>
        <v>0</v>
      </c>
      <c r="AQ34" s="161"/>
      <c r="AR34" s="161"/>
      <c r="AS34" s="144">
        <f>'[3]Relatório Empregados II'!$DQ35:$DQ35</f>
        <v>0</v>
      </c>
      <c r="AT34" s="173">
        <f>'[3]Relatório Empregados II'!$DT35</f>
        <v>0</v>
      </c>
      <c r="AU34" s="171">
        <f>'[3]Relatório Empregados II'!$DV35</f>
        <v>0</v>
      </c>
      <c r="AV34" s="171">
        <f>'[3]Relatório Empregados II'!$DX35</f>
        <v>0</v>
      </c>
      <c r="AW34" s="160">
        <f>'[3]Relatório Empregados II'!$DZ35</f>
        <v>0</v>
      </c>
      <c r="AX34" s="160">
        <f>'[3]Relatório Empregados II'!$EB35</f>
        <v>0</v>
      </c>
      <c r="AY34" s="171" t="str">
        <f>'[3]Relatório Empregados II'!$ED35</f>
        <v>SALA ADMINISTRATIVA</v>
      </c>
      <c r="AZ34" s="160">
        <f>'[3]Relatório Empregados II'!$EH35</f>
        <v>0</v>
      </c>
      <c r="BA34" s="160">
        <f>'[3]Relatório Empregados II'!$EJ35</f>
        <v>0</v>
      </c>
    </row>
    <row r="35" spans="1:53">
      <c r="A35" s="174" t="str">
        <f>IFERROR(('[3]Relatório Empregados II'!$A36:$B36),"")</f>
        <v>31/07/2020</v>
      </c>
      <c r="B35" s="146" t="str">
        <f>'[3]Relatório Empregados II'!$D36:$D36</f>
        <v>12955134000900</v>
      </c>
      <c r="C35" s="162" t="str">
        <f>'[3]Relatório Empregados II'!$G36:$G36</f>
        <v>INSTITUTO DIVA ALVES DO BRASIL</v>
      </c>
      <c r="D35" s="165" t="str">
        <f>'[3]Relatório Empregados II'!$J36</f>
        <v>6033075</v>
      </c>
      <c r="E35" s="147" t="str">
        <f>'[3]Relatório Empregados II'!$L36:L36</f>
        <v>UPA 24H PARQUE LAFAIETE - DUQUE DE CAXIAS I</v>
      </c>
      <c r="F35" s="148" t="str">
        <f>'[3]Relatório Empregados II'!$P36:$P36</f>
        <v>0008/2020</v>
      </c>
      <c r="G35" s="177" cm="1">
        <f t="array" ref="G35">'[3]Relatório Empregados II'!$T36:T36</f>
        <v>2020</v>
      </c>
      <c r="H35" s="149" t="str">
        <f>'[3]Relatório Empregados II'!$W36</f>
        <v>07</v>
      </c>
      <c r="I35" s="150">
        <f>'[3]Relatório Empregados II'!$Y36:$Y36</f>
        <v>0</v>
      </c>
      <c r="J35" s="151">
        <f>'[3]Relatório Empregados II'!$AB36:$AB36</f>
        <v>0</v>
      </c>
      <c r="K35" s="166">
        <f>'[3]Relatório Empregados II'!$AE36:$AE36</f>
        <v>0</v>
      </c>
      <c r="L35" s="167" cm="1">
        <f t="array" ref="L35">'[3]Relatório Empregados II'!$AI36:$AI36</f>
        <v>514320</v>
      </c>
      <c r="M35" s="153">
        <f>'[3]Relatório Empregados II'!$AL36:$AL36</f>
        <v>0</v>
      </c>
      <c r="N35" s="154">
        <f>'[3]Relatório Empregados II'!$AP36</f>
        <v>0</v>
      </c>
      <c r="O35" s="167">
        <f>'[3]Relatório Empregados II'!$AR36</f>
        <v>0</v>
      </c>
      <c r="P35" s="155">
        <f>'[3]Relatório Empregados II'!$AT36:$AT36</f>
        <v>0</v>
      </c>
      <c r="Q35" s="156">
        <f>'[3]Relatório Empregados II'!$AX36:$AX36</f>
        <v>180</v>
      </c>
      <c r="R35" s="157">
        <f>'[3]Relatório Empregados II'!$BA36:$BA36</f>
        <v>0</v>
      </c>
      <c r="S35" s="158" t="str">
        <f>'[3]Relatório Empregados II'!$BE36:$BE36</f>
        <v/>
      </c>
      <c r="T35" s="158" t="str">
        <f>'[3]Relatório Empregados II'!$BH36:$BH36</f>
        <v>CLT</v>
      </c>
      <c r="U35" s="152">
        <f>'[3]Relatório Empregados II'!$BK36:$BK36</f>
        <v>0</v>
      </c>
      <c r="V35" s="169">
        <f>'[3]Relatório Empregados II'!$BN36</f>
        <v>0</v>
      </c>
      <c r="W35" s="210">
        <f>'[3]Relatório Empregados II'!$BP36</f>
        <v>0</v>
      </c>
      <c r="X35" s="144">
        <f>'[3]Relatório Empregados II'!$BR36:$BR36</f>
        <v>1238.1099999999999</v>
      </c>
      <c r="Y35" s="161">
        <f>'[3]Relatório Empregados II'!$BU36</f>
        <v>0</v>
      </c>
      <c r="Z35" s="171">
        <f>'[3]Relatório Empregados II'!$BW36:$BW36</f>
        <v>0</v>
      </c>
      <c r="AA35" s="172">
        <f>'[3]Relatório Empregados II'!$CA36:$CA36</f>
        <v>0</v>
      </c>
      <c r="AB35" s="172">
        <f>'[3]Relatório Empregados II'!$CD36:$CD36</f>
        <v>209</v>
      </c>
      <c r="AC35" s="172">
        <f>'[3]Relatório Empregados II'!$CG36:$CG36</f>
        <v>0</v>
      </c>
      <c r="AD35" s="172">
        <f>'[3]Relatório Empregados II'!$CJ36</f>
        <v>0</v>
      </c>
      <c r="AE35" s="172">
        <f>'[3]Relatório Empregados II'!$CL36</f>
        <v>0</v>
      </c>
      <c r="AF35" s="172">
        <f>'[3]Relatório Empregados II'!$CN36:$CN36</f>
        <v>0</v>
      </c>
      <c r="AG35" s="172">
        <f>'[3]Relatório Empregados II'!$CQ36</f>
        <v>0</v>
      </c>
      <c r="AH35" s="144">
        <f>'[3]Relatório Empregados II'!$CS36:$CS36</f>
        <v>144.87</v>
      </c>
      <c r="AI35" s="161">
        <f>'[3]Relatório Empregados II'!$CV36:$CV36</f>
        <v>0</v>
      </c>
      <c r="AJ35" s="144">
        <f>'[3]Relatório Empregados II'!$CY36:$CY36</f>
        <v>503.44965999999999</v>
      </c>
      <c r="AK35" s="161">
        <f>'[3]Relatório Empregados II'!$DB36:$DB36</f>
        <v>503.44965999999999</v>
      </c>
      <c r="AL35" s="144">
        <f>'[3]Relatório Empregados II'!$DE36:$DE36</f>
        <v>0</v>
      </c>
      <c r="AM35" s="144">
        <f>'[3]Relatório Empregados II'!$DH36</f>
        <v>0</v>
      </c>
      <c r="AN35" s="161">
        <f>'[3]Relatório Empregados II'!$DJ36</f>
        <v>503.44965999999999</v>
      </c>
      <c r="AO35" s="144">
        <f>'[3]Relatório Empregados II'!$DL36</f>
        <v>0</v>
      </c>
      <c r="AP35" s="144">
        <f>'[3]Relatório Empregados II'!$DM$3:$DM36</f>
        <v>0</v>
      </c>
      <c r="AQ35" s="161"/>
      <c r="AR35" s="161"/>
      <c r="AS35" s="144">
        <f>'[3]Relatório Empregados II'!$DQ36:$DQ36</f>
        <v>0</v>
      </c>
      <c r="AT35" s="173">
        <f>'[3]Relatório Empregados II'!$DT36</f>
        <v>0</v>
      </c>
      <c r="AU35" s="171">
        <f>'[3]Relatório Empregados II'!$DV36</f>
        <v>0</v>
      </c>
      <c r="AV35" s="171">
        <f>'[3]Relatório Empregados II'!$DX36</f>
        <v>0</v>
      </c>
      <c r="AW35" s="160">
        <f>'[3]Relatório Empregados II'!$DZ36</f>
        <v>0</v>
      </c>
      <c r="AX35" s="160">
        <f>'[3]Relatório Empregados II'!$EB36</f>
        <v>0</v>
      </c>
      <c r="AY35" s="171" t="str">
        <f>'[3]Relatório Empregados II'!$ED36</f>
        <v>HIGIENIZAÇAO</v>
      </c>
      <c r="AZ35" s="160">
        <f>'[3]Relatório Empregados II'!$EH36</f>
        <v>0</v>
      </c>
      <c r="BA35" s="160">
        <f>'[3]Relatório Empregados II'!$EJ36</f>
        <v>0</v>
      </c>
    </row>
    <row r="36" spans="1:53">
      <c r="A36" s="174" t="str">
        <f>IFERROR(('[3]Relatório Empregados II'!$A37:$B37),"")</f>
        <v>31/07/2020</v>
      </c>
      <c r="B36" s="146" t="str">
        <f>'[3]Relatório Empregados II'!$D37:$D37</f>
        <v>12955134000900</v>
      </c>
      <c r="C36" s="162" t="str">
        <f>'[3]Relatório Empregados II'!$G37:$G37</f>
        <v>INSTITUTO DIVA ALVES DO BRASIL</v>
      </c>
      <c r="D36" s="165" t="str">
        <f>'[3]Relatório Empregados II'!$J37</f>
        <v>6033075</v>
      </c>
      <c r="E36" s="147" t="str">
        <f>'[3]Relatório Empregados II'!$L37:L37</f>
        <v>UPA 24H PARQUE LAFAIETE - DUQUE DE CAXIAS I</v>
      </c>
      <c r="F36" s="148" t="str">
        <f>'[3]Relatório Empregados II'!$P37:$P37</f>
        <v>0008/2020</v>
      </c>
      <c r="G36" s="177" cm="1">
        <f t="array" ref="G36">'[3]Relatório Empregados II'!$T37:T37</f>
        <v>2020</v>
      </c>
      <c r="H36" s="149" t="str">
        <f>'[3]Relatório Empregados II'!$W37</f>
        <v>07</v>
      </c>
      <c r="I36" s="150">
        <f>'[3]Relatório Empregados II'!$Y37:$Y37</f>
        <v>0</v>
      </c>
      <c r="J36" s="151">
        <f>'[3]Relatório Empregados II'!$AB37:$AB37</f>
        <v>0</v>
      </c>
      <c r="K36" s="166">
        <f>'[3]Relatório Empregados II'!$AE37:$AE37</f>
        <v>0</v>
      </c>
      <c r="L36" s="167" cm="1">
        <f t="array" ref="L36">'[3]Relatório Empregados II'!$AI37:$AI37</f>
        <v>514320</v>
      </c>
      <c r="M36" s="153">
        <f>'[3]Relatório Empregados II'!$AL37:$AL37</f>
        <v>0</v>
      </c>
      <c r="N36" s="154">
        <f>'[3]Relatório Empregados II'!$AP37</f>
        <v>0</v>
      </c>
      <c r="O36" s="167">
        <f>'[3]Relatório Empregados II'!$AR37</f>
        <v>0</v>
      </c>
      <c r="P36" s="155">
        <f>'[3]Relatório Empregados II'!$AT37:$AT37</f>
        <v>0</v>
      </c>
      <c r="Q36" s="156">
        <f>'[3]Relatório Empregados II'!$AX37:$AX37</f>
        <v>180</v>
      </c>
      <c r="R36" s="157">
        <f>'[3]Relatório Empregados II'!$BA37:$BA37</f>
        <v>0</v>
      </c>
      <c r="S36" s="158" t="str">
        <f>'[3]Relatório Empregados II'!$BE37:$BE37</f>
        <v/>
      </c>
      <c r="T36" s="158" t="str">
        <f>'[3]Relatório Empregados II'!$BH37:$BH37</f>
        <v>CLT</v>
      </c>
      <c r="U36" s="152">
        <f>'[3]Relatório Empregados II'!$BK37:$BK37</f>
        <v>0</v>
      </c>
      <c r="V36" s="169">
        <f>'[3]Relatório Empregados II'!$BN37</f>
        <v>0</v>
      </c>
      <c r="W36" s="210">
        <f>'[3]Relatório Empregados II'!$BP37</f>
        <v>0</v>
      </c>
      <c r="X36" s="144">
        <f>'[3]Relatório Empregados II'!$BR37:$BR37</f>
        <v>1238.1099999999999</v>
      </c>
      <c r="Y36" s="161">
        <f>'[3]Relatório Empregados II'!$BU37</f>
        <v>0</v>
      </c>
      <c r="Z36" s="171">
        <f>'[3]Relatório Empregados II'!$BW37:$BW37</f>
        <v>0</v>
      </c>
      <c r="AA36" s="172">
        <f>'[3]Relatório Empregados II'!$CA37:$CA37</f>
        <v>0</v>
      </c>
      <c r="AB36" s="172">
        <f>'[3]Relatório Empregados II'!$CD37:$CD37</f>
        <v>209</v>
      </c>
      <c r="AC36" s="172">
        <f>'[3]Relatório Empregados II'!$CG37:$CG37</f>
        <v>0</v>
      </c>
      <c r="AD36" s="172">
        <f>'[3]Relatório Empregados II'!$CJ37</f>
        <v>0</v>
      </c>
      <c r="AE36" s="172">
        <f>'[3]Relatório Empregados II'!$CL37</f>
        <v>0</v>
      </c>
      <c r="AF36" s="172">
        <f>'[3]Relatório Empregados II'!$CN37:$CN37</f>
        <v>0</v>
      </c>
      <c r="AG36" s="172">
        <f>'[3]Relatório Empregados II'!$CQ37</f>
        <v>0</v>
      </c>
      <c r="AH36" s="144">
        <f>'[3]Relatório Empregados II'!$CS37:$CS37</f>
        <v>121.9</v>
      </c>
      <c r="AI36" s="161">
        <f>'[3]Relatório Empregados II'!$CV37:$CV37</f>
        <v>0</v>
      </c>
      <c r="AJ36" s="144">
        <f>'[3]Relatório Empregados II'!$CY37:$CY37</f>
        <v>423.62473999999997</v>
      </c>
      <c r="AK36" s="161">
        <f>'[3]Relatório Empregados II'!$DB37:$DB37</f>
        <v>423.62473999999997</v>
      </c>
      <c r="AL36" s="144">
        <f>'[3]Relatório Empregados II'!$DE37:$DE37</f>
        <v>0</v>
      </c>
      <c r="AM36" s="144">
        <f>'[3]Relatório Empregados II'!$DH37</f>
        <v>0</v>
      </c>
      <c r="AN36" s="161">
        <f>'[3]Relatório Empregados II'!$DJ37</f>
        <v>423.62473999999997</v>
      </c>
      <c r="AO36" s="144">
        <f>'[3]Relatório Empregados II'!$DL37</f>
        <v>0</v>
      </c>
      <c r="AP36" s="144">
        <f>'[3]Relatório Empregados II'!$DM$3:$DM37</f>
        <v>0</v>
      </c>
      <c r="AQ36" s="161"/>
      <c r="AR36" s="161"/>
      <c r="AS36" s="144">
        <f>'[3]Relatório Empregados II'!$DQ37:$DQ37</f>
        <v>0</v>
      </c>
      <c r="AT36" s="173">
        <f>'[3]Relatório Empregados II'!$DT37</f>
        <v>0</v>
      </c>
      <c r="AU36" s="171">
        <f>'[3]Relatório Empregados II'!$DV37</f>
        <v>0</v>
      </c>
      <c r="AV36" s="171">
        <f>'[3]Relatório Empregados II'!$DX37</f>
        <v>0</v>
      </c>
      <c r="AW36" s="160">
        <f>'[3]Relatório Empregados II'!$DZ37</f>
        <v>0</v>
      </c>
      <c r="AX36" s="160">
        <f>'[3]Relatório Empregados II'!$EB37</f>
        <v>0</v>
      </c>
      <c r="AY36" s="171" t="str">
        <f>'[3]Relatório Empregados II'!$ED37</f>
        <v>HIGIENIZAÇAO</v>
      </c>
      <c r="AZ36" s="160">
        <f>'[3]Relatório Empregados II'!$EH37</f>
        <v>0</v>
      </c>
      <c r="BA36" s="160">
        <f>'[3]Relatório Empregados II'!$EJ37</f>
        <v>0</v>
      </c>
    </row>
    <row r="37" spans="1:53">
      <c r="A37" s="174" t="str">
        <f>IFERROR(('[3]Relatório Empregados II'!$A38:$B38),"")</f>
        <v>31/07/2020</v>
      </c>
      <c r="B37" s="146" t="str">
        <f>'[3]Relatório Empregados II'!$D38:$D38</f>
        <v>12955134000900</v>
      </c>
      <c r="C37" s="162" t="str">
        <f>'[3]Relatório Empregados II'!$G38:$G38</f>
        <v>INSTITUTO DIVA ALVES DO BRASIL</v>
      </c>
      <c r="D37" s="165" t="str">
        <f>'[3]Relatório Empregados II'!$J38</f>
        <v>6033075</v>
      </c>
      <c r="E37" s="147" t="str">
        <f>'[3]Relatório Empregados II'!$L38:L38</f>
        <v>UPA 24H PARQUE LAFAIETE - DUQUE DE CAXIAS I</v>
      </c>
      <c r="F37" s="148" t="str">
        <f>'[3]Relatório Empregados II'!$P38:$P38</f>
        <v>0008/2020</v>
      </c>
      <c r="G37" s="177" cm="1">
        <f t="array" ref="G37">'[3]Relatório Empregados II'!$T38:T38</f>
        <v>2020</v>
      </c>
      <c r="H37" s="149" t="str">
        <f>'[3]Relatório Empregados II'!$W38</f>
        <v>07</v>
      </c>
      <c r="I37" s="150">
        <f>'[3]Relatório Empregados II'!$Y38:$Y38</f>
        <v>0</v>
      </c>
      <c r="J37" s="151">
        <f>'[3]Relatório Empregados II'!$AB38:$AB38</f>
        <v>0</v>
      </c>
      <c r="K37" s="166">
        <f>'[3]Relatório Empregados II'!$AE38:$AE38</f>
        <v>0</v>
      </c>
      <c r="L37" s="167" cm="1">
        <f t="array" ref="L37">'[3]Relatório Empregados II'!$AI38:$AI38</f>
        <v>514320</v>
      </c>
      <c r="M37" s="153">
        <f>'[3]Relatório Empregados II'!$AL38:$AL38</f>
        <v>0</v>
      </c>
      <c r="N37" s="154">
        <f>'[3]Relatório Empregados II'!$AP38</f>
        <v>0</v>
      </c>
      <c r="O37" s="167">
        <f>'[3]Relatório Empregados II'!$AR38</f>
        <v>0</v>
      </c>
      <c r="P37" s="155">
        <f>'[3]Relatório Empregados II'!$AT38:$AT38</f>
        <v>0</v>
      </c>
      <c r="Q37" s="156">
        <f>'[3]Relatório Empregados II'!$AX38:$AX38</f>
        <v>180</v>
      </c>
      <c r="R37" s="157">
        <f>'[3]Relatório Empregados II'!$BA38:$BA38</f>
        <v>0</v>
      </c>
      <c r="S37" s="158" t="str">
        <f>'[3]Relatório Empregados II'!$BE38:$BE38</f>
        <v/>
      </c>
      <c r="T37" s="158" t="str">
        <f>'[3]Relatório Empregados II'!$BH38:$BH38</f>
        <v>CLT</v>
      </c>
      <c r="U37" s="152">
        <f>'[3]Relatório Empregados II'!$BK38:$BK38</f>
        <v>0</v>
      </c>
      <c r="V37" s="169">
        <f>'[3]Relatório Empregados II'!$BN38</f>
        <v>0</v>
      </c>
      <c r="W37" s="210">
        <f>'[3]Relatório Empregados II'!$BP38</f>
        <v>0</v>
      </c>
      <c r="X37" s="144">
        <f>'[3]Relatório Empregados II'!$BR38:$BR38</f>
        <v>1238.1099999999999</v>
      </c>
      <c r="Y37" s="161">
        <f>'[3]Relatório Empregados II'!$BU38</f>
        <v>0</v>
      </c>
      <c r="Z37" s="171">
        <f>'[3]Relatório Empregados II'!$BW38:$BW38</f>
        <v>0</v>
      </c>
      <c r="AA37" s="172">
        <f>'[3]Relatório Empregados II'!$CA38:$CA38</f>
        <v>0</v>
      </c>
      <c r="AB37" s="172">
        <f>'[3]Relatório Empregados II'!$CD38:$CD38</f>
        <v>153.27000000000001</v>
      </c>
      <c r="AC37" s="172">
        <f>'[3]Relatório Empregados II'!$CG38:$CG38</f>
        <v>0</v>
      </c>
      <c r="AD37" s="172">
        <f>'[3]Relatório Empregados II'!$CJ38</f>
        <v>0</v>
      </c>
      <c r="AE37" s="172">
        <f>'[3]Relatório Empregados II'!$CL38</f>
        <v>0</v>
      </c>
      <c r="AF37" s="172">
        <f>'[3]Relatório Empregados II'!$CN38:$CN38</f>
        <v>0</v>
      </c>
      <c r="AG37" s="172">
        <f>'[3]Relatório Empregados II'!$CQ38</f>
        <v>0</v>
      </c>
      <c r="AH37" s="144">
        <f>'[3]Relatório Empregados II'!$CS38:$CS38</f>
        <v>122.52</v>
      </c>
      <c r="AI37" s="161">
        <f>'[3]Relatório Empregados II'!$CV38:$CV38</f>
        <v>0</v>
      </c>
      <c r="AJ37" s="144">
        <f>'[3]Relatório Empregados II'!$CY38:$CY38</f>
        <v>425.75700000000001</v>
      </c>
      <c r="AK37" s="161">
        <f>'[3]Relatório Empregados II'!$DB38:$DB38</f>
        <v>425.75700000000001</v>
      </c>
      <c r="AL37" s="144">
        <f>'[3]Relatório Empregados II'!$DE38:$DE38</f>
        <v>0</v>
      </c>
      <c r="AM37" s="144">
        <f>'[3]Relatório Empregados II'!$DH38</f>
        <v>0</v>
      </c>
      <c r="AN37" s="161">
        <f>'[3]Relatório Empregados II'!$DJ38</f>
        <v>425.75700000000001</v>
      </c>
      <c r="AO37" s="144">
        <f>'[3]Relatório Empregados II'!$DL38</f>
        <v>0</v>
      </c>
      <c r="AP37" s="144">
        <f>'[3]Relatório Empregados II'!$DM$3:$DM38</f>
        <v>0</v>
      </c>
      <c r="AQ37" s="161"/>
      <c r="AR37" s="161"/>
      <c r="AS37" s="144">
        <f>'[3]Relatório Empregados II'!$DQ38:$DQ38</f>
        <v>0</v>
      </c>
      <c r="AT37" s="173">
        <f>'[3]Relatório Empregados II'!$DT38</f>
        <v>0</v>
      </c>
      <c r="AU37" s="171">
        <f>'[3]Relatório Empregados II'!$DV38</f>
        <v>0</v>
      </c>
      <c r="AV37" s="171">
        <f>'[3]Relatório Empregados II'!$DX38</f>
        <v>0</v>
      </c>
      <c r="AW37" s="160">
        <f>'[3]Relatório Empregados II'!$DZ38</f>
        <v>0</v>
      </c>
      <c r="AX37" s="160">
        <f>'[3]Relatório Empregados II'!$EB38</f>
        <v>0</v>
      </c>
      <c r="AY37" s="171" t="str">
        <f>'[3]Relatório Empregados II'!$ED38</f>
        <v>HIGIENIZAÇAO</v>
      </c>
      <c r="AZ37" s="160">
        <f>'[3]Relatório Empregados II'!$EH38</f>
        <v>0</v>
      </c>
      <c r="BA37" s="160">
        <f>'[3]Relatório Empregados II'!$EJ38</f>
        <v>0</v>
      </c>
    </row>
    <row r="38" spans="1:53">
      <c r="A38" s="174" t="str">
        <f>IFERROR(('[3]Relatório Empregados II'!$A39:$B39),"")</f>
        <v>31/07/2020</v>
      </c>
      <c r="B38" s="146" t="str">
        <f>'[3]Relatório Empregados II'!$D39:$D39</f>
        <v>12955134000900</v>
      </c>
      <c r="C38" s="162" t="str">
        <f>'[3]Relatório Empregados II'!$G39:$G39</f>
        <v>INSTITUTO DIVA ALVES DO BRASIL</v>
      </c>
      <c r="D38" s="165" t="str">
        <f>'[3]Relatório Empregados II'!$J39</f>
        <v>6033075</v>
      </c>
      <c r="E38" s="147" t="str">
        <f>'[3]Relatório Empregados II'!$L39:L39</f>
        <v>UPA 24H PARQUE LAFAIETE - DUQUE DE CAXIAS I</v>
      </c>
      <c r="F38" s="148" t="str">
        <f>'[3]Relatório Empregados II'!$P39:$P39</f>
        <v>0008/2020</v>
      </c>
      <c r="G38" s="177" cm="1">
        <f t="array" ref="G38">'[3]Relatório Empregados II'!$T39:T39</f>
        <v>2020</v>
      </c>
      <c r="H38" s="149" t="str">
        <f>'[3]Relatório Empregados II'!$W39</f>
        <v>07</v>
      </c>
      <c r="I38" s="150">
        <f>'[3]Relatório Empregados II'!$Y39:$Y39</f>
        <v>0</v>
      </c>
      <c r="J38" s="151">
        <f>'[3]Relatório Empregados II'!$AB39:$AB39</f>
        <v>0</v>
      </c>
      <c r="K38" s="166">
        <f>'[3]Relatório Empregados II'!$AE39:$AE39</f>
        <v>0</v>
      </c>
      <c r="L38" s="167" cm="1">
        <f t="array" ref="L38">'[3]Relatório Empregados II'!$AI39:$AI39</f>
        <v>514320</v>
      </c>
      <c r="M38" s="153">
        <f>'[3]Relatório Empregados II'!$AL39:$AL39</f>
        <v>0</v>
      </c>
      <c r="N38" s="154">
        <f>'[3]Relatório Empregados II'!$AP39</f>
        <v>0</v>
      </c>
      <c r="O38" s="167">
        <f>'[3]Relatório Empregados II'!$AR39</f>
        <v>0</v>
      </c>
      <c r="P38" s="155">
        <f>'[3]Relatório Empregados II'!$AT39:$AT39</f>
        <v>0</v>
      </c>
      <c r="Q38" s="156">
        <f>'[3]Relatório Empregados II'!$AX39:$AX39</f>
        <v>180</v>
      </c>
      <c r="R38" s="157">
        <f>'[3]Relatório Empregados II'!$BA39:$BA39</f>
        <v>0</v>
      </c>
      <c r="S38" s="158" t="str">
        <f>'[3]Relatório Empregados II'!$BE39:$BE39</f>
        <v/>
      </c>
      <c r="T38" s="158" t="str">
        <f>'[3]Relatório Empregados II'!$BH39:$BH39</f>
        <v>CLT</v>
      </c>
      <c r="U38" s="152">
        <f>'[3]Relatório Empregados II'!$BK39:$BK39</f>
        <v>0</v>
      </c>
      <c r="V38" s="169">
        <f>'[3]Relatório Empregados II'!$BN39</f>
        <v>0</v>
      </c>
      <c r="W38" s="210">
        <f>'[3]Relatório Empregados II'!$BP39</f>
        <v>0</v>
      </c>
      <c r="X38" s="144">
        <f>'[3]Relatório Empregados II'!$BR39:$BR39</f>
        <v>1238.1099999999999</v>
      </c>
      <c r="Y38" s="161">
        <f>'[3]Relatório Empregados II'!$BU39</f>
        <v>0</v>
      </c>
      <c r="Z38" s="171">
        <f>'[3]Relatório Empregados II'!$BW39:$BW39</f>
        <v>0</v>
      </c>
      <c r="AA38" s="172">
        <f>'[3]Relatório Empregados II'!$CA39:$CA39</f>
        <v>0</v>
      </c>
      <c r="AB38" s="172">
        <f>'[3]Relatório Empregados II'!$CD39:$CD39</f>
        <v>209</v>
      </c>
      <c r="AC38" s="172">
        <f>'[3]Relatório Empregados II'!$CG39:$CG39</f>
        <v>0</v>
      </c>
      <c r="AD38" s="172">
        <f>'[3]Relatório Empregados II'!$CJ39</f>
        <v>0</v>
      </c>
      <c r="AE38" s="172">
        <f>'[3]Relatório Empregados II'!$CL39</f>
        <v>0</v>
      </c>
      <c r="AF38" s="172">
        <f>'[3]Relatório Empregados II'!$CN39:$CN39</f>
        <v>0</v>
      </c>
      <c r="AG38" s="172">
        <f>'[3]Relatório Empregados II'!$CQ39</f>
        <v>0</v>
      </c>
      <c r="AH38" s="144">
        <f>'[3]Relatório Empregados II'!$CS39:$CS39</f>
        <v>145.49</v>
      </c>
      <c r="AI38" s="161">
        <f>'[3]Relatório Empregados II'!$CV39:$CV39</f>
        <v>0</v>
      </c>
      <c r="AJ38" s="144">
        <f>'[3]Relatório Empregados II'!$CY39:$CY39</f>
        <v>505.5847</v>
      </c>
      <c r="AK38" s="161">
        <f>'[3]Relatório Empregados II'!$DB39:$DB39</f>
        <v>505.5847</v>
      </c>
      <c r="AL38" s="144">
        <f>'[3]Relatório Empregados II'!$DE39:$DE39</f>
        <v>0</v>
      </c>
      <c r="AM38" s="144">
        <f>'[3]Relatório Empregados II'!$DH39</f>
        <v>0</v>
      </c>
      <c r="AN38" s="161">
        <f>'[3]Relatório Empregados II'!$DJ39</f>
        <v>505.5847</v>
      </c>
      <c r="AO38" s="144">
        <f>'[3]Relatório Empregados II'!$DL39</f>
        <v>0</v>
      </c>
      <c r="AP38" s="144">
        <f>'[3]Relatório Empregados II'!$DM$3:$DM39</f>
        <v>0</v>
      </c>
      <c r="AQ38" s="161"/>
      <c r="AR38" s="161"/>
      <c r="AS38" s="144">
        <f>'[3]Relatório Empregados II'!$DQ39:$DQ39</f>
        <v>0</v>
      </c>
      <c r="AT38" s="173">
        <f>'[3]Relatório Empregados II'!$DT39</f>
        <v>0</v>
      </c>
      <c r="AU38" s="171">
        <f>'[3]Relatório Empregados II'!$DV39</f>
        <v>0</v>
      </c>
      <c r="AV38" s="171">
        <f>'[3]Relatório Empregados II'!$DX39</f>
        <v>0</v>
      </c>
      <c r="AW38" s="160">
        <f>'[3]Relatório Empregados II'!$DZ39</f>
        <v>0</v>
      </c>
      <c r="AX38" s="160">
        <f>'[3]Relatório Empregados II'!$EB39</f>
        <v>0</v>
      </c>
      <c r="AY38" s="171" t="str">
        <f>'[3]Relatório Empregados II'!$ED39</f>
        <v>HIGIENIZAÇAO</v>
      </c>
      <c r="AZ38" s="160">
        <f>'[3]Relatório Empregados II'!$EH39</f>
        <v>0</v>
      </c>
      <c r="BA38" s="160">
        <f>'[3]Relatório Empregados II'!$EJ39</f>
        <v>0</v>
      </c>
    </row>
    <row r="39" spans="1:53">
      <c r="A39" s="174" t="str">
        <f>IFERROR(('[3]Relatório Empregados II'!$A40:$B40),"")</f>
        <v>31/07/2020</v>
      </c>
      <c r="B39" s="146" t="str">
        <f>'[3]Relatório Empregados II'!$D40:$D40</f>
        <v>12955134000900</v>
      </c>
      <c r="C39" s="162" t="str">
        <f>'[3]Relatório Empregados II'!$G40:$G40</f>
        <v>INSTITUTO DIVA ALVES DO BRASIL</v>
      </c>
      <c r="D39" s="165" t="str">
        <f>'[3]Relatório Empregados II'!$J40</f>
        <v>6033075</v>
      </c>
      <c r="E39" s="147" t="str">
        <f>'[3]Relatório Empregados II'!$L40:L40</f>
        <v>UPA 24H PARQUE LAFAIETE - DUQUE DE CAXIAS I</v>
      </c>
      <c r="F39" s="148" t="str">
        <f>'[3]Relatório Empregados II'!$P40:$P40</f>
        <v>0008/2020</v>
      </c>
      <c r="G39" s="177" cm="1">
        <f t="array" ref="G39">'[3]Relatório Empregados II'!$T40:T40</f>
        <v>2020</v>
      </c>
      <c r="H39" s="149" t="str">
        <f>'[3]Relatório Empregados II'!$W40</f>
        <v>07</v>
      </c>
      <c r="I39" s="150">
        <f>'[3]Relatório Empregados II'!$Y40:$Y40</f>
        <v>0</v>
      </c>
      <c r="J39" s="151">
        <f>'[3]Relatório Empregados II'!$AB40:$AB40</f>
        <v>0</v>
      </c>
      <c r="K39" s="166">
        <f>'[3]Relatório Empregados II'!$AE40:$AE40</f>
        <v>0</v>
      </c>
      <c r="L39" s="167" cm="1">
        <f t="array" ref="L39">'[3]Relatório Empregados II'!$AI40:$AI40</f>
        <v>514320</v>
      </c>
      <c r="M39" s="153">
        <f>'[3]Relatório Empregados II'!$AL40:$AL40</f>
        <v>0</v>
      </c>
      <c r="N39" s="154">
        <f>'[3]Relatório Empregados II'!$AP40</f>
        <v>0</v>
      </c>
      <c r="O39" s="167">
        <f>'[3]Relatório Empregados II'!$AR40</f>
        <v>0</v>
      </c>
      <c r="P39" s="155">
        <f>'[3]Relatório Empregados II'!$AT40:$AT40</f>
        <v>0</v>
      </c>
      <c r="Q39" s="156">
        <f>'[3]Relatório Empregados II'!$AX40:$AX40</f>
        <v>180</v>
      </c>
      <c r="R39" s="157">
        <f>'[3]Relatório Empregados II'!$BA40:$BA40</f>
        <v>0</v>
      </c>
      <c r="S39" s="158" t="str">
        <f>'[3]Relatório Empregados II'!$BE40:$BE40</f>
        <v/>
      </c>
      <c r="T39" s="158" t="str">
        <f>'[3]Relatório Empregados II'!$BH40:$BH40</f>
        <v>CLT</v>
      </c>
      <c r="U39" s="152">
        <f>'[3]Relatório Empregados II'!$BK40:$BK40</f>
        <v>0</v>
      </c>
      <c r="V39" s="169">
        <f>'[3]Relatório Empregados II'!$BN40</f>
        <v>0</v>
      </c>
      <c r="W39" s="210">
        <f>'[3]Relatório Empregados II'!$BP40</f>
        <v>0</v>
      </c>
      <c r="X39" s="144">
        <f>'[3]Relatório Empregados II'!$BR40:$BR40</f>
        <v>1238.1099999999999</v>
      </c>
      <c r="Y39" s="161">
        <f>'[3]Relatório Empregados II'!$BU40</f>
        <v>0</v>
      </c>
      <c r="Z39" s="171">
        <f>'[3]Relatório Empregados II'!$BW40:$BW40</f>
        <v>0</v>
      </c>
      <c r="AA39" s="172">
        <f>'[3]Relatório Empregados II'!$CA40:$CA40</f>
        <v>0</v>
      </c>
      <c r="AB39" s="172">
        <f>'[3]Relatório Empregados II'!$CD40:$CD40</f>
        <v>209</v>
      </c>
      <c r="AC39" s="172">
        <f>'[3]Relatório Empregados II'!$CG40:$CG40</f>
        <v>0</v>
      </c>
      <c r="AD39" s="172">
        <f>'[3]Relatório Empregados II'!$CJ40</f>
        <v>0</v>
      </c>
      <c r="AE39" s="172">
        <f>'[3]Relatório Empregados II'!$CL40</f>
        <v>0</v>
      </c>
      <c r="AF39" s="172">
        <f>'[3]Relatório Empregados II'!$CN40:$CN40</f>
        <v>0</v>
      </c>
      <c r="AG39" s="172">
        <f>'[3]Relatório Empregados II'!$CQ40</f>
        <v>0</v>
      </c>
      <c r="AH39" s="144">
        <f>'[3]Relatório Empregados II'!$CS40:$CS40</f>
        <v>121.9</v>
      </c>
      <c r="AI39" s="161">
        <f>'[3]Relatório Empregados II'!$CV40:$CV40</f>
        <v>0</v>
      </c>
      <c r="AJ39" s="144">
        <f>'[3]Relatório Empregados II'!$CY40:$CY40</f>
        <v>423.62473999999997</v>
      </c>
      <c r="AK39" s="161">
        <f>'[3]Relatório Empregados II'!$DB40:$DB40</f>
        <v>423.62473999999997</v>
      </c>
      <c r="AL39" s="144">
        <f>'[3]Relatório Empregados II'!$DE40:$DE40</f>
        <v>0</v>
      </c>
      <c r="AM39" s="144">
        <f>'[3]Relatório Empregados II'!$DH40</f>
        <v>0</v>
      </c>
      <c r="AN39" s="161">
        <f>'[3]Relatório Empregados II'!$DJ40</f>
        <v>423.62473999999997</v>
      </c>
      <c r="AO39" s="144">
        <f>'[3]Relatório Empregados II'!$DL40</f>
        <v>0</v>
      </c>
      <c r="AP39" s="144">
        <f>'[3]Relatório Empregados II'!$DM$3:$DM40</f>
        <v>0</v>
      </c>
      <c r="AQ39" s="161"/>
      <c r="AR39" s="161"/>
      <c r="AS39" s="144">
        <f>'[3]Relatório Empregados II'!$DQ40:$DQ40</f>
        <v>0</v>
      </c>
      <c r="AT39" s="173">
        <f>'[3]Relatório Empregados II'!$DT40</f>
        <v>0</v>
      </c>
      <c r="AU39" s="171">
        <f>'[3]Relatório Empregados II'!$DV40</f>
        <v>0</v>
      </c>
      <c r="AV39" s="171">
        <f>'[3]Relatório Empregados II'!$DX40</f>
        <v>0</v>
      </c>
      <c r="AW39" s="160">
        <f>'[3]Relatório Empregados II'!$DZ40</f>
        <v>0</v>
      </c>
      <c r="AX39" s="160">
        <f>'[3]Relatório Empregados II'!$EB40</f>
        <v>0</v>
      </c>
      <c r="AY39" s="171" t="str">
        <f>'[3]Relatório Empregados II'!$ED40</f>
        <v>HIGIENIZAÇAO</v>
      </c>
      <c r="AZ39" s="160">
        <f>'[3]Relatório Empregados II'!$EH40</f>
        <v>0</v>
      </c>
      <c r="BA39" s="160">
        <f>'[3]Relatório Empregados II'!$EJ40</f>
        <v>0</v>
      </c>
    </row>
    <row r="40" spans="1:53">
      <c r="A40" s="174" t="str">
        <f>IFERROR(('[3]Relatório Empregados II'!$A41:$B41),"")</f>
        <v>31/07/2020</v>
      </c>
      <c r="B40" s="146" t="str">
        <f>'[3]Relatório Empregados II'!$D41:$D41</f>
        <v>12955134000900</v>
      </c>
      <c r="C40" s="162" t="str">
        <f>'[3]Relatório Empregados II'!$G41:$G41</f>
        <v>INSTITUTO DIVA ALVES DO BRASIL</v>
      </c>
      <c r="D40" s="165" t="str">
        <f>'[3]Relatório Empregados II'!$J41</f>
        <v>6033075</v>
      </c>
      <c r="E40" s="147" t="str">
        <f>'[3]Relatório Empregados II'!$L41:L41</f>
        <v>UPA 24H PARQUE LAFAIETE - DUQUE DE CAXIAS I</v>
      </c>
      <c r="F40" s="148" t="str">
        <f>'[3]Relatório Empregados II'!$P41:$P41</f>
        <v>0008/2020</v>
      </c>
      <c r="G40" s="177" cm="1">
        <f t="array" ref="G40">'[3]Relatório Empregados II'!$T41:T41</f>
        <v>2020</v>
      </c>
      <c r="H40" s="149" t="str">
        <f>'[3]Relatório Empregados II'!$W41</f>
        <v>07</v>
      </c>
      <c r="I40" s="150">
        <f>'[3]Relatório Empregados II'!$Y41:$Y41</f>
        <v>0</v>
      </c>
      <c r="J40" s="151">
        <f>'[3]Relatório Empregados II'!$AB41:$AB41</f>
        <v>0</v>
      </c>
      <c r="K40" s="166">
        <f>'[3]Relatório Empregados II'!$AE41:$AE41</f>
        <v>0</v>
      </c>
      <c r="L40" s="167" cm="1">
        <f t="array" ref="L40">'[3]Relatório Empregados II'!$AI41:$AI41</f>
        <v>322205</v>
      </c>
      <c r="M40" s="153">
        <f>'[3]Relatório Empregados II'!$AL41:$AL41</f>
        <v>0</v>
      </c>
      <c r="N40" s="154">
        <f>'[3]Relatório Empregados II'!$AP41</f>
        <v>0</v>
      </c>
      <c r="O40" s="167">
        <f>'[3]Relatório Empregados II'!$AR41</f>
        <v>0</v>
      </c>
      <c r="P40" s="155">
        <f>'[3]Relatório Empregados II'!$AT41:$AT41</f>
        <v>0</v>
      </c>
      <c r="Q40" s="156">
        <f>'[3]Relatório Empregados II'!$AX41:$AX41</f>
        <v>180</v>
      </c>
      <c r="R40" s="157">
        <f>'[3]Relatório Empregados II'!$BA41:$BA41</f>
        <v>0</v>
      </c>
      <c r="S40" s="158">
        <f>'[3]Relatório Empregados II'!$BE41:$BE41</f>
        <v>44017</v>
      </c>
      <c r="T40" s="158" t="str">
        <f>'[3]Relatório Empregados II'!$BH41:$BH41</f>
        <v>CLT</v>
      </c>
      <c r="U40" s="152">
        <f>'[3]Relatório Empregados II'!$BK41:$BK41</f>
        <v>0</v>
      </c>
      <c r="V40" s="169">
        <f>'[3]Relatório Empregados II'!$BN41</f>
        <v>0</v>
      </c>
      <c r="W40" s="210">
        <f>'[3]Relatório Empregados II'!$BP41</f>
        <v>0</v>
      </c>
      <c r="X40" s="144">
        <f>'[3]Relatório Empregados II'!$BR41:$BR41</f>
        <v>1665.93</v>
      </c>
      <c r="Y40" s="161">
        <f>'[3]Relatório Empregados II'!$BU41</f>
        <v>0</v>
      </c>
      <c r="Z40" s="171">
        <f>'[3]Relatório Empregados II'!$BW41:$BW41</f>
        <v>0</v>
      </c>
      <c r="AA40" s="172">
        <f>'[3]Relatório Empregados II'!$CA41:$CA41</f>
        <v>648.16999999999996</v>
      </c>
      <c r="AB40" s="172">
        <f>'[3]Relatório Empregados II'!$CD41:$CD41</f>
        <v>0</v>
      </c>
      <c r="AC40" s="172">
        <f>'[3]Relatório Empregados II'!$CG41:$CG41</f>
        <v>0</v>
      </c>
      <c r="AD40" s="172">
        <f>'[3]Relatório Empregados II'!$CJ41</f>
        <v>0</v>
      </c>
      <c r="AE40" s="172">
        <f>'[3]Relatório Empregados II'!$CL41</f>
        <v>0</v>
      </c>
      <c r="AF40" s="172">
        <f>'[3]Relatório Empregados II'!$CN41:$CN41</f>
        <v>0</v>
      </c>
      <c r="AG40" s="172">
        <f>'[3]Relatório Empregados II'!$CQ41</f>
        <v>0</v>
      </c>
      <c r="AH40" s="144">
        <f>'[3]Relatório Empregados II'!$CS41:$CS41</f>
        <v>12.7</v>
      </c>
      <c r="AI40" s="161">
        <f>'[3]Relatório Empregados II'!$CV41:$CV41</f>
        <v>0</v>
      </c>
      <c r="AJ40" s="144">
        <f>'[3]Relatório Empregados II'!$CY41:$CY41</f>
        <v>1073.6526799999999</v>
      </c>
      <c r="AK40" s="161">
        <f>'[3]Relatório Empregados II'!$DB41:$DB41</f>
        <v>1073.6526799999999</v>
      </c>
      <c r="AL40" s="144">
        <f>'[3]Relatório Empregados II'!$DE41:$DE41</f>
        <v>0</v>
      </c>
      <c r="AM40" s="144">
        <f>'[3]Relatório Empregados II'!$DH41</f>
        <v>0</v>
      </c>
      <c r="AN40" s="161">
        <f>'[3]Relatório Empregados II'!$DJ41</f>
        <v>1073.6526799999999</v>
      </c>
      <c r="AO40" s="144">
        <f>'[3]Relatório Empregados II'!$DL41</f>
        <v>0</v>
      </c>
      <c r="AP40" s="144">
        <f>'[3]Relatório Empregados II'!$DM$3:$DM41</f>
        <v>0</v>
      </c>
      <c r="AQ40" s="161"/>
      <c r="AR40" s="161"/>
      <c r="AS40" s="144">
        <f>'[3]Relatório Empregados II'!$DQ41:$DQ41</f>
        <v>2590.21</v>
      </c>
      <c r="AT40" s="173">
        <f>'[3]Relatório Empregados II'!$DT41</f>
        <v>0</v>
      </c>
      <c r="AU40" s="171">
        <f>'[3]Relatório Empregados II'!$DV41</f>
        <v>0</v>
      </c>
      <c r="AV40" s="171">
        <f>'[3]Relatório Empregados II'!$DX41</f>
        <v>0</v>
      </c>
      <c r="AW40" s="160">
        <f>'[3]Relatório Empregados II'!$DZ41</f>
        <v>0</v>
      </c>
      <c r="AX40" s="160">
        <f>'[3]Relatório Empregados II'!$EB41</f>
        <v>0</v>
      </c>
      <c r="AY40" s="171" t="str">
        <f>'[3]Relatório Empregados II'!$ED41</f>
        <v>SALA DE OBSERVAÇAO</v>
      </c>
      <c r="AZ40" s="160">
        <f>'[3]Relatório Empregados II'!$EH41</f>
        <v>0</v>
      </c>
      <c r="BA40" s="160">
        <f>'[3]Relatório Empregados II'!$EJ41</f>
        <v>0</v>
      </c>
    </row>
    <row r="41" spans="1:53">
      <c r="A41" s="174" t="str">
        <f>IFERROR(('[3]Relatório Empregados II'!$A42:$B42),"")</f>
        <v>31/07/2020</v>
      </c>
      <c r="B41" s="146" t="str">
        <f>'[3]Relatório Empregados II'!$D42:$D42</f>
        <v>12955134000900</v>
      </c>
      <c r="C41" s="162" t="str">
        <f>'[3]Relatório Empregados II'!$G42:$G42</f>
        <v>INSTITUTO DIVA ALVES DO BRASIL</v>
      </c>
      <c r="D41" s="165" t="str">
        <f>'[3]Relatório Empregados II'!$J42</f>
        <v>6033075</v>
      </c>
      <c r="E41" s="147" t="str">
        <f>'[3]Relatório Empregados II'!$L42:L42</f>
        <v>UPA 24H PARQUE LAFAIETE - DUQUE DE CAXIAS I</v>
      </c>
      <c r="F41" s="148" t="str">
        <f>'[3]Relatório Empregados II'!$P42:$P42</f>
        <v>0008/2020</v>
      </c>
      <c r="G41" s="177" cm="1">
        <f t="array" ref="G41">'[3]Relatório Empregados II'!$T42:T42</f>
        <v>2020</v>
      </c>
      <c r="H41" s="149" t="str">
        <f>'[3]Relatório Empregados II'!$W42</f>
        <v>07</v>
      </c>
      <c r="I41" s="150">
        <f>'[3]Relatório Empregados II'!$Y42:$Y42</f>
        <v>0</v>
      </c>
      <c r="J41" s="151">
        <f>'[3]Relatório Empregados II'!$AB42:$AB42</f>
        <v>0</v>
      </c>
      <c r="K41" s="166">
        <f>'[3]Relatório Empregados II'!$AE42:$AE42</f>
        <v>0</v>
      </c>
      <c r="L41" s="167" cm="1">
        <f t="array" ref="L41">'[3]Relatório Empregados II'!$AI42:$AI42</f>
        <v>515110</v>
      </c>
      <c r="M41" s="153">
        <f>'[3]Relatório Empregados II'!$AL42:$AL42</f>
        <v>0</v>
      </c>
      <c r="N41" s="154">
        <f>'[3]Relatório Empregados II'!$AP42</f>
        <v>0</v>
      </c>
      <c r="O41" s="167">
        <f>'[3]Relatório Empregados II'!$AR42</f>
        <v>0</v>
      </c>
      <c r="P41" s="155">
        <f>'[3]Relatório Empregados II'!$AT42:$AT42</f>
        <v>0</v>
      </c>
      <c r="Q41" s="156">
        <f>'[3]Relatório Empregados II'!$AX42:$AX42</f>
        <v>180</v>
      </c>
      <c r="R41" s="157">
        <f>'[3]Relatório Empregados II'!$BA42:$BA42</f>
        <v>0</v>
      </c>
      <c r="S41" s="158" t="str">
        <f>'[3]Relatório Empregados II'!$BE42:$BE42</f>
        <v/>
      </c>
      <c r="T41" s="158" t="str">
        <f>'[3]Relatório Empregados II'!$BH42:$BH42</f>
        <v>CLT</v>
      </c>
      <c r="U41" s="152">
        <f>'[3]Relatório Empregados II'!$BK42:$BK42</f>
        <v>0</v>
      </c>
      <c r="V41" s="169">
        <f>'[3]Relatório Empregados II'!$BN42</f>
        <v>0</v>
      </c>
      <c r="W41" s="210">
        <f>'[3]Relatório Empregados II'!$BP42</f>
        <v>0</v>
      </c>
      <c r="X41" s="144">
        <f>'[3]Relatório Empregados II'!$BR42:$BR42</f>
        <v>1283.73</v>
      </c>
      <c r="Y41" s="161">
        <f>'[3]Relatório Empregados II'!$BU42</f>
        <v>0</v>
      </c>
      <c r="Z41" s="171">
        <f>'[3]Relatório Empregados II'!$BW42:$BW42</f>
        <v>0</v>
      </c>
      <c r="AA41" s="172">
        <f>'[3]Relatório Empregados II'!$CA42:$CA42</f>
        <v>0</v>
      </c>
      <c r="AB41" s="172">
        <f>'[3]Relatório Empregados II'!$CD42:$CD42</f>
        <v>209</v>
      </c>
      <c r="AC41" s="172">
        <f>'[3]Relatório Empregados II'!$CG42:$CG42</f>
        <v>0</v>
      </c>
      <c r="AD41" s="172">
        <f>'[3]Relatório Empregados II'!$CJ42</f>
        <v>0</v>
      </c>
      <c r="AE41" s="172">
        <f>'[3]Relatório Empregados II'!$CL42</f>
        <v>0</v>
      </c>
      <c r="AF41" s="172">
        <f>'[3]Relatório Empregados II'!$CN42:$CN42</f>
        <v>0</v>
      </c>
      <c r="AG41" s="172">
        <f>'[3]Relatório Empregados II'!$CQ42</f>
        <v>0</v>
      </c>
      <c r="AH41" s="144">
        <f>'[3]Relatório Empregados II'!$CS42:$CS42</f>
        <v>185.19</v>
      </c>
      <c r="AI41" s="161">
        <f>'[3]Relatório Empregados II'!$CV42:$CV42</f>
        <v>0</v>
      </c>
      <c r="AJ41" s="144">
        <f>'[3]Relatório Empregados II'!$CY42:$CY42</f>
        <v>643.55610000000001</v>
      </c>
      <c r="AK41" s="161">
        <f>'[3]Relatório Empregados II'!$DB42:$DB42</f>
        <v>643.55610000000001</v>
      </c>
      <c r="AL41" s="144">
        <f>'[3]Relatório Empregados II'!$DE42:$DE42</f>
        <v>0</v>
      </c>
      <c r="AM41" s="144">
        <f>'[3]Relatório Empregados II'!$DH42</f>
        <v>0</v>
      </c>
      <c r="AN41" s="161">
        <f>'[3]Relatório Empregados II'!$DJ42</f>
        <v>643.55610000000001</v>
      </c>
      <c r="AO41" s="144">
        <f>'[3]Relatório Empregados II'!$DL42</f>
        <v>0</v>
      </c>
      <c r="AP41" s="144">
        <f>'[3]Relatório Empregados II'!$DM$3:$DM42</f>
        <v>0</v>
      </c>
      <c r="AQ41" s="161"/>
      <c r="AR41" s="161"/>
      <c r="AS41" s="144">
        <f>'[3]Relatório Empregados II'!$DQ42:$DQ42</f>
        <v>0</v>
      </c>
      <c r="AT41" s="173">
        <f>'[3]Relatório Empregados II'!$DT42</f>
        <v>0</v>
      </c>
      <c r="AU41" s="171">
        <f>'[3]Relatório Empregados II'!$DV42</f>
        <v>0</v>
      </c>
      <c r="AV41" s="171">
        <f>'[3]Relatório Empregados II'!$DX42</f>
        <v>0</v>
      </c>
      <c r="AW41" s="160">
        <f>'[3]Relatório Empregados II'!$DZ42</f>
        <v>0</v>
      </c>
      <c r="AX41" s="160">
        <f>'[3]Relatório Empregados II'!$EB42</f>
        <v>0</v>
      </c>
      <c r="AY41" s="171" t="str">
        <f>'[3]Relatório Empregados II'!$ED42</f>
        <v>ACOLHIMENTO</v>
      </c>
      <c r="AZ41" s="160">
        <f>'[3]Relatório Empregados II'!$EH42</f>
        <v>0</v>
      </c>
      <c r="BA41" s="160">
        <f>'[3]Relatório Empregados II'!$EJ42</f>
        <v>0</v>
      </c>
    </row>
    <row r="42" spans="1:53">
      <c r="A42" s="174" t="str">
        <f>IFERROR(('[3]Relatório Empregados II'!$A43:$B43),"")</f>
        <v>31/07/2020</v>
      </c>
      <c r="B42" s="146" t="str">
        <f>'[3]Relatório Empregados II'!$D43:$D43</f>
        <v>12955134000900</v>
      </c>
      <c r="C42" s="162" t="str">
        <f>'[3]Relatório Empregados II'!$G43:$G43</f>
        <v>INSTITUTO DIVA ALVES DO BRASIL</v>
      </c>
      <c r="D42" s="165" t="str">
        <f>'[3]Relatório Empregados II'!$J43</f>
        <v>6033075</v>
      </c>
      <c r="E42" s="147" t="str">
        <f>'[3]Relatório Empregados II'!$L43:L43</f>
        <v>UPA 24H PARQUE LAFAIETE - DUQUE DE CAXIAS I</v>
      </c>
      <c r="F42" s="148" t="str">
        <f>'[3]Relatório Empregados II'!$P43:$P43</f>
        <v>0008/2020</v>
      </c>
      <c r="G42" s="177" cm="1">
        <f t="array" ref="G42">'[3]Relatório Empregados II'!$T43:T43</f>
        <v>2020</v>
      </c>
      <c r="H42" s="149" t="str">
        <f>'[3]Relatório Empregados II'!$W43</f>
        <v>07</v>
      </c>
      <c r="I42" s="150">
        <f>'[3]Relatório Empregados II'!$Y43:$Y43</f>
        <v>0</v>
      </c>
      <c r="J42" s="151">
        <f>'[3]Relatório Empregados II'!$AB43:$AB43</f>
        <v>0</v>
      </c>
      <c r="K42" s="166">
        <f>'[3]Relatório Empregados II'!$AE43:$AE43</f>
        <v>0</v>
      </c>
      <c r="L42" s="167" cm="1">
        <f t="array" ref="L42">'[3]Relatório Empregados II'!$AI43:$AI43</f>
        <v>223505</v>
      </c>
      <c r="M42" s="153">
        <f>'[3]Relatório Empregados II'!$AL43:$AL43</f>
        <v>0</v>
      </c>
      <c r="N42" s="154">
        <f>'[3]Relatório Empregados II'!$AP43</f>
        <v>0</v>
      </c>
      <c r="O42" s="167">
        <f>'[3]Relatório Empregados II'!$AR43</f>
        <v>0</v>
      </c>
      <c r="P42" s="155">
        <f>'[3]Relatório Empregados II'!$AT43:$AT43</f>
        <v>0</v>
      </c>
      <c r="Q42" s="156">
        <f>'[3]Relatório Empregados II'!$AX43:$AX43</f>
        <v>180</v>
      </c>
      <c r="R42" s="157">
        <f>'[3]Relatório Empregados II'!$BA43:$BA43</f>
        <v>0</v>
      </c>
      <c r="S42" s="158" t="str">
        <f>'[3]Relatório Empregados II'!$BE43:$BE43</f>
        <v/>
      </c>
      <c r="T42" s="158" t="str">
        <f>'[3]Relatório Empregados II'!$BH43:$BH43</f>
        <v>CLT</v>
      </c>
      <c r="U42" s="152">
        <f>'[3]Relatório Empregados II'!$BK43:$BK43</f>
        <v>0</v>
      </c>
      <c r="V42" s="169">
        <f>'[3]Relatório Empregados II'!$BN43</f>
        <v>0</v>
      </c>
      <c r="W42" s="210">
        <f>'[3]Relatório Empregados II'!$BP43</f>
        <v>0</v>
      </c>
      <c r="X42" s="144">
        <f>'[3]Relatório Empregados II'!$BR43:$BR43</f>
        <v>3158.96</v>
      </c>
      <c r="Y42" s="161">
        <f>'[3]Relatório Empregados II'!$BU43</f>
        <v>0</v>
      </c>
      <c r="Z42" s="171">
        <f>'[3]Relatório Empregados II'!$BW43:$BW43</f>
        <v>0</v>
      </c>
      <c r="AA42" s="172">
        <f>'[3]Relatório Empregados II'!$CA43:$CA43</f>
        <v>0</v>
      </c>
      <c r="AB42" s="172">
        <f>'[3]Relatório Empregados II'!$CD43:$CD43</f>
        <v>209</v>
      </c>
      <c r="AC42" s="172">
        <f>'[3]Relatório Empregados II'!$CG43:$CG43</f>
        <v>0</v>
      </c>
      <c r="AD42" s="172">
        <f>'[3]Relatório Empregados II'!$CJ43</f>
        <v>0</v>
      </c>
      <c r="AE42" s="172">
        <f>'[3]Relatório Empregados II'!$CL43</f>
        <v>0</v>
      </c>
      <c r="AF42" s="172">
        <f>'[3]Relatório Empregados II'!$CN43:$CN43</f>
        <v>0</v>
      </c>
      <c r="AG42" s="172">
        <f>'[3]Relatório Empregados II'!$CQ43</f>
        <v>0</v>
      </c>
      <c r="AH42" s="144">
        <f>'[3]Relatório Empregados II'!$CS43:$CS43</f>
        <v>312.58999999999997</v>
      </c>
      <c r="AI42" s="161">
        <f>'[3]Relatório Empregados II'!$CV43:$CV43</f>
        <v>0</v>
      </c>
      <c r="AJ42" s="144">
        <f>'[3]Relatório Empregados II'!$CY43:$CY43</f>
        <v>1086.2627600000001</v>
      </c>
      <c r="AK42" s="161">
        <f>'[3]Relatório Empregados II'!$DB43:$DB43</f>
        <v>1086.2627600000001</v>
      </c>
      <c r="AL42" s="144">
        <f>'[3]Relatório Empregados II'!$DE43:$DE43</f>
        <v>0</v>
      </c>
      <c r="AM42" s="144">
        <f>'[3]Relatório Empregados II'!$DH43</f>
        <v>0</v>
      </c>
      <c r="AN42" s="161">
        <f>'[3]Relatório Empregados II'!$DJ43</f>
        <v>1086.2627600000001</v>
      </c>
      <c r="AO42" s="144">
        <f>'[3]Relatório Empregados II'!$DL43</f>
        <v>0</v>
      </c>
      <c r="AP42" s="144">
        <f>'[3]Relatório Empregados II'!$DM$3:$DM43</f>
        <v>0</v>
      </c>
      <c r="AQ42" s="161"/>
      <c r="AR42" s="161"/>
      <c r="AS42" s="144">
        <f>'[3]Relatório Empregados II'!$DQ43:$DQ43</f>
        <v>0</v>
      </c>
      <c r="AT42" s="173">
        <f>'[3]Relatório Empregados II'!$DT43</f>
        <v>0</v>
      </c>
      <c r="AU42" s="171">
        <f>'[3]Relatório Empregados II'!$DV43</f>
        <v>0</v>
      </c>
      <c r="AV42" s="171">
        <f>'[3]Relatório Empregados II'!$DX43</f>
        <v>0</v>
      </c>
      <c r="AW42" s="160">
        <f>'[3]Relatório Empregados II'!$DZ43</f>
        <v>0</v>
      </c>
      <c r="AX42" s="160">
        <f>'[3]Relatório Empregados II'!$EB43</f>
        <v>0</v>
      </c>
      <c r="AY42" s="171" t="str">
        <f>'[3]Relatório Empregados II'!$ED43</f>
        <v>SALA DE OBSERVAÇAO</v>
      </c>
      <c r="AZ42" s="160">
        <f>'[3]Relatório Empregados II'!$EH43</f>
        <v>0</v>
      </c>
      <c r="BA42" s="160">
        <f>'[3]Relatório Empregados II'!$EJ43</f>
        <v>0</v>
      </c>
    </row>
    <row r="43" spans="1:53">
      <c r="A43" s="174" t="str">
        <f>IFERROR(('[3]Relatório Empregados II'!$A44:$B44),"")</f>
        <v>31/07/2020</v>
      </c>
      <c r="B43" s="146" t="str">
        <f>'[3]Relatório Empregados II'!$D44:$D44</f>
        <v>12955134000900</v>
      </c>
      <c r="C43" s="162" t="str">
        <f>'[3]Relatório Empregados II'!$G44:$G44</f>
        <v>INSTITUTO DIVA ALVES DO BRASIL</v>
      </c>
      <c r="D43" s="165" t="str">
        <f>'[3]Relatório Empregados II'!$J44</f>
        <v>6033075</v>
      </c>
      <c r="E43" s="147" t="str">
        <f>'[3]Relatório Empregados II'!$L44:L44</f>
        <v>UPA 24H PARQUE LAFAIETE - DUQUE DE CAXIAS I</v>
      </c>
      <c r="F43" s="148" t="str">
        <f>'[3]Relatório Empregados II'!$P44:$P44</f>
        <v>0008/2020</v>
      </c>
      <c r="G43" s="177" cm="1">
        <f t="array" ref="G43">'[3]Relatório Empregados II'!$T44:T44</f>
        <v>2020</v>
      </c>
      <c r="H43" s="149" t="str">
        <f>'[3]Relatório Empregados II'!$W44</f>
        <v>07</v>
      </c>
      <c r="I43" s="150">
        <f>'[3]Relatório Empregados II'!$Y44:$Y44</f>
        <v>0</v>
      </c>
      <c r="J43" s="151">
        <f>'[3]Relatório Empregados II'!$AB44:$AB44</f>
        <v>0</v>
      </c>
      <c r="K43" s="166">
        <f>'[3]Relatório Empregados II'!$AE44:$AE44</f>
        <v>0</v>
      </c>
      <c r="L43" s="167" cm="1">
        <f t="array" ref="L43">'[3]Relatório Empregados II'!$AI44:$AI44</f>
        <v>322205</v>
      </c>
      <c r="M43" s="153">
        <f>'[3]Relatório Empregados II'!$AL44:$AL44</f>
        <v>0</v>
      </c>
      <c r="N43" s="154">
        <f>'[3]Relatório Empregados II'!$AP44</f>
        <v>0</v>
      </c>
      <c r="O43" s="167">
        <f>'[3]Relatório Empregados II'!$AR44</f>
        <v>0</v>
      </c>
      <c r="P43" s="155">
        <f>'[3]Relatório Empregados II'!$AT44:$AT44</f>
        <v>0</v>
      </c>
      <c r="Q43" s="156">
        <f>'[3]Relatório Empregados II'!$AX44:$AX44</f>
        <v>180</v>
      </c>
      <c r="R43" s="157">
        <f>'[3]Relatório Empregados II'!$BA44:$BA44</f>
        <v>0</v>
      </c>
      <c r="S43" s="158" t="str">
        <f>'[3]Relatório Empregados II'!$BE44:$BE44</f>
        <v/>
      </c>
      <c r="T43" s="158" t="str">
        <f>'[3]Relatório Empregados II'!$BH44:$BH44</f>
        <v>CLT</v>
      </c>
      <c r="U43" s="152">
        <f>'[3]Relatório Empregados II'!$BK44:$BK44</f>
        <v>0</v>
      </c>
      <c r="V43" s="169">
        <f>'[3]Relatório Empregados II'!$BN44</f>
        <v>0</v>
      </c>
      <c r="W43" s="210">
        <f>'[3]Relatório Empregados II'!$BP44</f>
        <v>0</v>
      </c>
      <c r="X43" s="144">
        <f>'[3]Relatório Empregados II'!$BR44:$BR44</f>
        <v>1665.93</v>
      </c>
      <c r="Y43" s="161">
        <f>'[3]Relatório Empregados II'!$BU44</f>
        <v>0</v>
      </c>
      <c r="Z43" s="171">
        <f>'[3]Relatório Empregados II'!$BW44:$BW44</f>
        <v>0</v>
      </c>
      <c r="AA43" s="172">
        <f>'[3]Relatório Empregados II'!$CA44:$CA44</f>
        <v>0</v>
      </c>
      <c r="AB43" s="172">
        <f>'[3]Relatório Empregados II'!$CD44:$CD44</f>
        <v>0</v>
      </c>
      <c r="AC43" s="172">
        <f>'[3]Relatório Empregados II'!$CG44:$CG44</f>
        <v>0</v>
      </c>
      <c r="AD43" s="172">
        <f>'[3]Relatório Empregados II'!$CJ44</f>
        <v>0</v>
      </c>
      <c r="AE43" s="172">
        <f>'[3]Relatório Empregados II'!$CL44</f>
        <v>0</v>
      </c>
      <c r="AF43" s="172">
        <f>'[3]Relatório Empregados II'!$CN44:$CN44</f>
        <v>0</v>
      </c>
      <c r="AG43" s="172">
        <f>'[3]Relatório Empregados II'!$CQ44</f>
        <v>0</v>
      </c>
      <c r="AH43" s="144">
        <f>'[3]Relatório Empregados II'!$CS44:$CS44</f>
        <v>0</v>
      </c>
      <c r="AI43" s="161">
        <f>'[3]Relatório Empregados II'!$CV44:$CV44</f>
        <v>0</v>
      </c>
      <c r="AJ43" s="144">
        <f>'[3]Relatório Empregados II'!$CY44:$CY44</f>
        <v>521.23054000000002</v>
      </c>
      <c r="AK43" s="161">
        <f>'[3]Relatório Empregados II'!$DB44:$DB44</f>
        <v>521.23054000000002</v>
      </c>
      <c r="AL43" s="144">
        <f>'[3]Relatório Empregados II'!$DE44:$DE44</f>
        <v>0</v>
      </c>
      <c r="AM43" s="144">
        <f>'[3]Relatório Empregados II'!$DH44</f>
        <v>0</v>
      </c>
      <c r="AN43" s="161">
        <f>'[3]Relatório Empregados II'!$DJ44</f>
        <v>521.23054000000002</v>
      </c>
      <c r="AO43" s="144">
        <f>'[3]Relatório Empregados II'!$DL44</f>
        <v>0</v>
      </c>
      <c r="AP43" s="144">
        <f>'[3]Relatório Empregados II'!$DM$3:$DM44</f>
        <v>0</v>
      </c>
      <c r="AQ43" s="161"/>
      <c r="AR43" s="161"/>
      <c r="AS43" s="144">
        <f>'[3]Relatório Empregados II'!$DQ44:$DQ44</f>
        <v>0</v>
      </c>
      <c r="AT43" s="173">
        <f>'[3]Relatório Empregados II'!$DT44</f>
        <v>0</v>
      </c>
      <c r="AU43" s="171">
        <f>'[3]Relatório Empregados II'!$DV44</f>
        <v>0</v>
      </c>
      <c r="AV43" s="171">
        <f>'[3]Relatório Empregados II'!$DX44</f>
        <v>0</v>
      </c>
      <c r="AW43" s="160">
        <f>'[3]Relatório Empregados II'!$DZ44</f>
        <v>0</v>
      </c>
      <c r="AX43" s="160">
        <f>'[3]Relatório Empregados II'!$EB44</f>
        <v>0</v>
      </c>
      <c r="AY43" s="171" t="str">
        <f>'[3]Relatório Empregados II'!$ED44</f>
        <v>SALA DE OBSERVAÇAO</v>
      </c>
      <c r="AZ43" s="160">
        <f>'[3]Relatório Empregados II'!$EH44</f>
        <v>0</v>
      </c>
      <c r="BA43" s="160">
        <f>'[3]Relatório Empregados II'!$EJ44</f>
        <v>0</v>
      </c>
    </row>
    <row r="44" spans="1:53">
      <c r="A44" s="174" t="str">
        <f>IFERROR(('[3]Relatório Empregados II'!$A45:$B45),"")</f>
        <v>31/07/2020</v>
      </c>
      <c r="B44" s="146" t="str">
        <f>'[3]Relatório Empregados II'!$D45:$D45</f>
        <v>12955134000900</v>
      </c>
      <c r="C44" s="162" t="str">
        <f>'[3]Relatório Empregados II'!$G45:$G45</f>
        <v>INSTITUTO DIVA ALVES DO BRASIL</v>
      </c>
      <c r="D44" s="165" t="str">
        <f>'[3]Relatório Empregados II'!$J45</f>
        <v>6033075</v>
      </c>
      <c r="E44" s="147" t="str">
        <f>'[3]Relatório Empregados II'!$L45:L45</f>
        <v>UPA 24H PARQUE LAFAIETE - DUQUE DE CAXIAS I</v>
      </c>
      <c r="F44" s="148" t="str">
        <f>'[3]Relatório Empregados II'!$P45:$P45</f>
        <v>0008/2020</v>
      </c>
      <c r="G44" s="177" cm="1">
        <f t="array" ref="G44">'[3]Relatório Empregados II'!$T45:T45</f>
        <v>2020</v>
      </c>
      <c r="H44" s="149" t="str">
        <f>'[3]Relatório Empregados II'!$W45</f>
        <v>07</v>
      </c>
      <c r="I44" s="150">
        <f>'[3]Relatório Empregados II'!$Y45:$Y45</f>
        <v>0</v>
      </c>
      <c r="J44" s="151">
        <f>'[3]Relatório Empregados II'!$AB45:$AB45</f>
        <v>0</v>
      </c>
      <c r="K44" s="166">
        <f>'[3]Relatório Empregados II'!$AE45:$AE45</f>
        <v>0</v>
      </c>
      <c r="L44" s="167" cm="1">
        <f t="array" ref="L44">'[3]Relatório Empregados II'!$AI45:$AI45</f>
        <v>322205</v>
      </c>
      <c r="M44" s="153">
        <f>'[3]Relatório Empregados II'!$AL45:$AL45</f>
        <v>0</v>
      </c>
      <c r="N44" s="154">
        <f>'[3]Relatório Empregados II'!$AP45</f>
        <v>0</v>
      </c>
      <c r="O44" s="167">
        <f>'[3]Relatório Empregados II'!$AR45</f>
        <v>0</v>
      </c>
      <c r="P44" s="155">
        <f>'[3]Relatório Empregados II'!$AT45:$AT45</f>
        <v>0</v>
      </c>
      <c r="Q44" s="156">
        <f>'[3]Relatório Empregados II'!$AX45:$AX45</f>
        <v>180</v>
      </c>
      <c r="R44" s="157">
        <f>'[3]Relatório Empregados II'!$BA45:$BA45</f>
        <v>0</v>
      </c>
      <c r="S44" s="158" t="str">
        <f>'[3]Relatório Empregados II'!$BE45:$BE45</f>
        <v/>
      </c>
      <c r="T44" s="158" t="str">
        <f>'[3]Relatório Empregados II'!$BH45:$BH45</f>
        <v>CLT</v>
      </c>
      <c r="U44" s="152">
        <f>'[3]Relatório Empregados II'!$BK45:$BK45</f>
        <v>0</v>
      </c>
      <c r="V44" s="169">
        <f>'[3]Relatório Empregados II'!$BN45</f>
        <v>0</v>
      </c>
      <c r="W44" s="210">
        <f>'[3]Relatório Empregados II'!$BP45</f>
        <v>0</v>
      </c>
      <c r="X44" s="144">
        <f>'[3]Relatório Empregados II'!$BR45:$BR45</f>
        <v>1665.93</v>
      </c>
      <c r="Y44" s="161">
        <f>'[3]Relatório Empregados II'!$BU45</f>
        <v>0</v>
      </c>
      <c r="Z44" s="171">
        <f>'[3]Relatório Empregados II'!$BW45:$BW45</f>
        <v>0</v>
      </c>
      <c r="AA44" s="172">
        <f>'[3]Relatório Empregados II'!$CA45:$CA45</f>
        <v>746.35</v>
      </c>
      <c r="AB44" s="172">
        <f>'[3]Relatório Empregados II'!$CD45:$CD45</f>
        <v>0</v>
      </c>
      <c r="AC44" s="172">
        <f>'[3]Relatório Empregados II'!$CG45:$CG45</f>
        <v>0</v>
      </c>
      <c r="AD44" s="172">
        <f>'[3]Relatório Empregados II'!$CJ45</f>
        <v>0</v>
      </c>
      <c r="AE44" s="172">
        <f>'[3]Relatório Empregados II'!$CL45</f>
        <v>0</v>
      </c>
      <c r="AF44" s="172">
        <f>'[3]Relatório Empregados II'!$CN45:$CN45</f>
        <v>0</v>
      </c>
      <c r="AG44" s="172">
        <f>'[3]Relatório Empregados II'!$CQ45</f>
        <v>0</v>
      </c>
      <c r="AH44" s="144">
        <f>'[3]Relatório Empregados II'!$CS45:$CS45</f>
        <v>304.01</v>
      </c>
      <c r="AI44" s="161">
        <f>'[3]Relatório Empregados II'!$CV45:$CV45</f>
        <v>0</v>
      </c>
      <c r="AJ44" s="144">
        <f>'[3]Relatório Empregados II'!$CY45:$CY45</f>
        <v>1056.4500399999999</v>
      </c>
      <c r="AK44" s="161">
        <f>'[3]Relatório Empregados II'!$DB45:$DB45</f>
        <v>1056.4500399999999</v>
      </c>
      <c r="AL44" s="144">
        <f>'[3]Relatório Empregados II'!$DE45:$DE45</f>
        <v>0</v>
      </c>
      <c r="AM44" s="144">
        <f>'[3]Relatório Empregados II'!$DH45</f>
        <v>0</v>
      </c>
      <c r="AN44" s="161">
        <f>'[3]Relatório Empregados II'!$DJ45</f>
        <v>1056.4500399999999</v>
      </c>
      <c r="AO44" s="144">
        <f>'[3]Relatório Empregados II'!$DL45</f>
        <v>0</v>
      </c>
      <c r="AP44" s="144">
        <f>'[3]Relatório Empregados II'!$DM$3:$DM45</f>
        <v>0</v>
      </c>
      <c r="AQ44" s="161"/>
      <c r="AR44" s="161"/>
      <c r="AS44" s="144">
        <f>'[3]Relatório Empregados II'!$DQ45:$DQ45</f>
        <v>2985.39</v>
      </c>
      <c r="AT44" s="173">
        <f>'[3]Relatório Empregados II'!$DT45</f>
        <v>0</v>
      </c>
      <c r="AU44" s="171">
        <f>'[3]Relatório Empregados II'!$DV45</f>
        <v>0</v>
      </c>
      <c r="AV44" s="171">
        <f>'[3]Relatório Empregados II'!$DX45</f>
        <v>0</v>
      </c>
      <c r="AW44" s="160">
        <f>'[3]Relatório Empregados II'!$DZ45</f>
        <v>0</v>
      </c>
      <c r="AX44" s="160">
        <f>'[3]Relatório Empregados II'!$EB45</f>
        <v>0</v>
      </c>
      <c r="AY44" s="171" t="str">
        <f>'[3]Relatório Empregados II'!$ED45</f>
        <v xml:space="preserve">SALA CME </v>
      </c>
      <c r="AZ44" s="160">
        <f>'[3]Relatório Empregados II'!$EH45</f>
        <v>0</v>
      </c>
      <c r="BA44" s="160">
        <f>'[3]Relatório Empregados II'!$EJ45</f>
        <v>0</v>
      </c>
    </row>
    <row r="45" spans="1:53">
      <c r="A45" s="174" t="str">
        <f>IFERROR(('[3]Relatório Empregados II'!$A46:$B46),"")</f>
        <v>31/07/2020</v>
      </c>
      <c r="B45" s="146" t="str">
        <f>'[3]Relatório Empregados II'!$D46:$D46</f>
        <v>12955134000900</v>
      </c>
      <c r="C45" s="162" t="str">
        <f>'[3]Relatório Empregados II'!$G46:$G46</f>
        <v>INSTITUTO DIVA ALVES DO BRASIL</v>
      </c>
      <c r="D45" s="165" t="str">
        <f>'[3]Relatório Empregados II'!$J46</f>
        <v>6033075</v>
      </c>
      <c r="E45" s="147" t="str">
        <f>'[3]Relatório Empregados II'!$L46:L46</f>
        <v>UPA 24H PARQUE LAFAIETE - DUQUE DE CAXIAS I</v>
      </c>
      <c r="F45" s="148" t="str">
        <f>'[3]Relatório Empregados II'!$P46:$P46</f>
        <v>0008/2020</v>
      </c>
      <c r="G45" s="177" cm="1">
        <f t="array" ref="G45">'[3]Relatório Empregados II'!$T46:T46</f>
        <v>2020</v>
      </c>
      <c r="H45" s="149" t="str">
        <f>'[3]Relatório Empregados II'!$W46</f>
        <v>07</v>
      </c>
      <c r="I45" s="150">
        <f>'[3]Relatório Empregados II'!$Y46:$Y46</f>
        <v>0</v>
      </c>
      <c r="J45" s="151">
        <f>'[3]Relatório Empregados II'!$AB46:$AB46</f>
        <v>0</v>
      </c>
      <c r="K45" s="166">
        <f>'[3]Relatório Empregados II'!$AE46:$AE46</f>
        <v>0</v>
      </c>
      <c r="L45" s="167" cm="1">
        <f t="array" ref="L45">'[3]Relatório Empregados II'!$AI46:$AI46</f>
        <v>322205</v>
      </c>
      <c r="M45" s="153">
        <f>'[3]Relatório Empregados II'!$AL46:$AL46</f>
        <v>0</v>
      </c>
      <c r="N45" s="154">
        <f>'[3]Relatório Empregados II'!$AP46</f>
        <v>0</v>
      </c>
      <c r="O45" s="167">
        <f>'[3]Relatório Empregados II'!$AR46</f>
        <v>0</v>
      </c>
      <c r="P45" s="155">
        <f>'[3]Relatório Empregados II'!$AT46:$AT46</f>
        <v>0</v>
      </c>
      <c r="Q45" s="156">
        <f>'[3]Relatório Empregados II'!$AX46:$AX46</f>
        <v>180</v>
      </c>
      <c r="R45" s="157">
        <f>'[3]Relatório Empregados II'!$BA46:$BA46</f>
        <v>0</v>
      </c>
      <c r="S45" s="158" t="str">
        <f>'[3]Relatório Empregados II'!$BE46:$BE46</f>
        <v/>
      </c>
      <c r="T45" s="158" t="str">
        <f>'[3]Relatório Empregados II'!$BH46:$BH46</f>
        <v>CLT</v>
      </c>
      <c r="U45" s="152">
        <f>'[3]Relatório Empregados II'!$BK46:$BK46</f>
        <v>0</v>
      </c>
      <c r="V45" s="169">
        <f>'[3]Relatório Empregados II'!$BN46</f>
        <v>0</v>
      </c>
      <c r="W45" s="210">
        <f>'[3]Relatório Empregados II'!$BP46</f>
        <v>0</v>
      </c>
      <c r="X45" s="144">
        <f>'[3]Relatório Empregados II'!$BR46:$BR46</f>
        <v>1665.93</v>
      </c>
      <c r="Y45" s="161">
        <f>'[3]Relatório Empregados II'!$BU46</f>
        <v>0</v>
      </c>
      <c r="Z45" s="171">
        <f>'[3]Relatório Empregados II'!$BW46:$BW46</f>
        <v>0</v>
      </c>
      <c r="AA45" s="172">
        <f>'[3]Relatório Empregados II'!$CA46:$CA46</f>
        <v>0</v>
      </c>
      <c r="AB45" s="172">
        <f>'[3]Relatório Empregados II'!$CD46:$CD46</f>
        <v>181.13</v>
      </c>
      <c r="AC45" s="172">
        <f>'[3]Relatório Empregados II'!$CG46:$CG46</f>
        <v>0</v>
      </c>
      <c r="AD45" s="172">
        <f>'[3]Relatório Empregados II'!$CJ46</f>
        <v>0</v>
      </c>
      <c r="AE45" s="172">
        <f>'[3]Relatório Empregados II'!$CL46</f>
        <v>0</v>
      </c>
      <c r="AF45" s="172">
        <f>'[3]Relatório Empregados II'!$CN46:$CN46</f>
        <v>0</v>
      </c>
      <c r="AG45" s="172">
        <f>'[3]Relatório Empregados II'!$CQ46</f>
        <v>0</v>
      </c>
      <c r="AH45" s="144">
        <f>'[3]Relatório Empregados II'!$CS46:$CS46</f>
        <v>245.4</v>
      </c>
      <c r="AI45" s="161">
        <f>'[3]Relatório Empregados II'!$CV46:$CV46</f>
        <v>0</v>
      </c>
      <c r="AJ45" s="144">
        <f>'[3]Relatório Empregados II'!$CY46:$CY46</f>
        <v>914.54772000000003</v>
      </c>
      <c r="AK45" s="161">
        <f>'[3]Relatório Empregados II'!$DB46:$DB46</f>
        <v>914.54772000000003</v>
      </c>
      <c r="AL45" s="144">
        <f>'[3]Relatório Empregados II'!$DE46:$DE46</f>
        <v>0</v>
      </c>
      <c r="AM45" s="144">
        <f>'[3]Relatório Empregados II'!$DH46</f>
        <v>0</v>
      </c>
      <c r="AN45" s="161">
        <f>'[3]Relatório Empregados II'!$DJ46</f>
        <v>914.54772000000003</v>
      </c>
      <c r="AO45" s="144">
        <f>'[3]Relatório Empregados II'!$DL46</f>
        <v>0</v>
      </c>
      <c r="AP45" s="144">
        <f>'[3]Relatório Empregados II'!$DM$3:$DM46</f>
        <v>0</v>
      </c>
      <c r="AQ45" s="161"/>
      <c r="AR45" s="161"/>
      <c r="AS45" s="144">
        <f>'[3]Relatório Empregados II'!$DQ46:$DQ46</f>
        <v>0</v>
      </c>
      <c r="AT45" s="173">
        <f>'[3]Relatório Empregados II'!$DT46</f>
        <v>0</v>
      </c>
      <c r="AU45" s="171">
        <f>'[3]Relatório Empregados II'!$DV46</f>
        <v>0</v>
      </c>
      <c r="AV45" s="171">
        <f>'[3]Relatório Empregados II'!$DX46</f>
        <v>0</v>
      </c>
      <c r="AW45" s="160">
        <f>'[3]Relatório Empregados II'!$DZ46</f>
        <v>0</v>
      </c>
      <c r="AX45" s="160">
        <f>'[3]Relatório Empregados II'!$EB46</f>
        <v>0</v>
      </c>
      <c r="AY45" s="171" t="str">
        <f>'[3]Relatório Empregados II'!$ED46</f>
        <v>SALA DE OBSERVAÇÃO PEDIATRICA</v>
      </c>
      <c r="AZ45" s="160">
        <f>'[3]Relatório Empregados II'!$EH46</f>
        <v>0</v>
      </c>
      <c r="BA45" s="160">
        <f>'[3]Relatório Empregados II'!$EJ46</f>
        <v>0</v>
      </c>
    </row>
    <row r="46" spans="1:53">
      <c r="A46" s="174" t="str">
        <f>IFERROR(('[3]Relatório Empregados II'!$A47:$B47),"")</f>
        <v>31/07/2020</v>
      </c>
      <c r="B46" s="146" t="str">
        <f>'[3]Relatório Empregados II'!$D47:$D47</f>
        <v>12955134000900</v>
      </c>
      <c r="C46" s="162" t="str">
        <f>'[3]Relatório Empregados II'!$G47:$G47</f>
        <v>INSTITUTO DIVA ALVES DO BRASIL</v>
      </c>
      <c r="D46" s="165" t="str">
        <f>'[3]Relatório Empregados II'!$J47</f>
        <v>6033075</v>
      </c>
      <c r="E46" s="147" t="str">
        <f>'[3]Relatório Empregados II'!$L47:L47</f>
        <v>UPA 24H PARQUE LAFAIETE - DUQUE DE CAXIAS I</v>
      </c>
      <c r="F46" s="148" t="str">
        <f>'[3]Relatório Empregados II'!$P47:$P47</f>
        <v>0008/2020</v>
      </c>
      <c r="G46" s="177" cm="1">
        <f t="array" ref="G46">'[3]Relatório Empregados II'!$T47:T47</f>
        <v>2020</v>
      </c>
      <c r="H46" s="149" t="str">
        <f>'[3]Relatório Empregados II'!$W47</f>
        <v>07</v>
      </c>
      <c r="I46" s="150">
        <f>'[3]Relatório Empregados II'!$Y47:$Y47</f>
        <v>0</v>
      </c>
      <c r="J46" s="151">
        <f>'[3]Relatório Empregados II'!$AB47:$AB47</f>
        <v>0</v>
      </c>
      <c r="K46" s="166">
        <f>'[3]Relatório Empregados II'!$AE47:$AE47</f>
        <v>0</v>
      </c>
      <c r="L46" s="167" cm="1">
        <f t="array" ref="L46">'[3]Relatório Empregados II'!$AI47:$AI47</f>
        <v>422105</v>
      </c>
      <c r="M46" s="153">
        <f>'[3]Relatório Empregados II'!$AL47:$AL47</f>
        <v>0</v>
      </c>
      <c r="N46" s="154">
        <f>'[3]Relatório Empregados II'!$AP47</f>
        <v>0</v>
      </c>
      <c r="O46" s="167">
        <f>'[3]Relatório Empregados II'!$AR47</f>
        <v>0</v>
      </c>
      <c r="P46" s="155">
        <f>'[3]Relatório Empregados II'!$AT47:$AT47</f>
        <v>0</v>
      </c>
      <c r="Q46" s="156">
        <f>'[3]Relatório Empregados II'!$AX47:$AX47</f>
        <v>180</v>
      </c>
      <c r="R46" s="157">
        <f>'[3]Relatório Empregados II'!$BA47:$BA47</f>
        <v>0</v>
      </c>
      <c r="S46" s="158" t="str">
        <f>'[3]Relatório Empregados II'!$BE47:$BE47</f>
        <v/>
      </c>
      <c r="T46" s="158" t="str">
        <f>'[3]Relatório Empregados II'!$BH47:$BH47</f>
        <v>CLT</v>
      </c>
      <c r="U46" s="152">
        <f>'[3]Relatório Empregados II'!$BK47:$BK47</f>
        <v>0</v>
      </c>
      <c r="V46" s="169">
        <f>'[3]Relatório Empregados II'!$BN47</f>
        <v>0</v>
      </c>
      <c r="W46" s="210">
        <f>'[3]Relatório Empregados II'!$BP47</f>
        <v>0</v>
      </c>
      <c r="X46" s="144">
        <f>'[3]Relatório Empregados II'!$BR47:$BR47</f>
        <v>1375.01</v>
      </c>
      <c r="Y46" s="161">
        <f>'[3]Relatório Empregados II'!$BU47</f>
        <v>0</v>
      </c>
      <c r="Z46" s="171">
        <f>'[3]Relatório Empregados II'!$BW47:$BW47</f>
        <v>0</v>
      </c>
      <c r="AA46" s="172">
        <f>'[3]Relatório Empregados II'!$CA47:$CA47</f>
        <v>0</v>
      </c>
      <c r="AB46" s="172">
        <f>'[3]Relatório Empregados II'!$CD47:$CD47</f>
        <v>209</v>
      </c>
      <c r="AC46" s="172">
        <f>'[3]Relatório Empregados II'!$CG47:$CG47</f>
        <v>0</v>
      </c>
      <c r="AD46" s="172">
        <f>'[3]Relatório Empregados II'!$CJ47</f>
        <v>0</v>
      </c>
      <c r="AE46" s="172">
        <f>'[3]Relatório Empregados II'!$CL47</f>
        <v>0</v>
      </c>
      <c r="AF46" s="172">
        <f>'[3]Relatório Empregados II'!$CN47:$CN47</f>
        <v>0</v>
      </c>
      <c r="AG46" s="172">
        <f>'[3]Relatório Empregados II'!$CQ47</f>
        <v>0</v>
      </c>
      <c r="AH46" s="144">
        <f>'[3]Relatório Empregados II'!$CS47:$CS47</f>
        <v>135.58000000000001</v>
      </c>
      <c r="AI46" s="161">
        <f>'[3]Relatório Empregados II'!$CV47:$CV47</f>
        <v>0</v>
      </c>
      <c r="AJ46" s="144">
        <f>'[3]Relatório Empregados II'!$CY47:$CY47</f>
        <v>495.16525999999999</v>
      </c>
      <c r="AK46" s="161">
        <f>'[3]Relatório Empregados II'!$DB47:$DB47</f>
        <v>495.16525999999999</v>
      </c>
      <c r="AL46" s="144">
        <f>'[3]Relatório Empregados II'!$DE47:$DE47</f>
        <v>0</v>
      </c>
      <c r="AM46" s="144">
        <f>'[3]Relatório Empregados II'!$DH47</f>
        <v>0</v>
      </c>
      <c r="AN46" s="161">
        <f>'[3]Relatório Empregados II'!$DJ47</f>
        <v>495.16525999999999</v>
      </c>
      <c r="AO46" s="144">
        <f>'[3]Relatório Empregados II'!$DL47</f>
        <v>0</v>
      </c>
      <c r="AP46" s="144">
        <f>'[3]Relatório Empregados II'!$DM$3:$DM47</f>
        <v>0</v>
      </c>
      <c r="AQ46" s="161"/>
      <c r="AR46" s="161"/>
      <c r="AS46" s="144">
        <f>'[3]Relatório Empregados II'!$DQ47:$DQ47</f>
        <v>0</v>
      </c>
      <c r="AT46" s="173">
        <f>'[3]Relatório Empregados II'!$DT47</f>
        <v>0</v>
      </c>
      <c r="AU46" s="171">
        <f>'[3]Relatório Empregados II'!$DV47</f>
        <v>0</v>
      </c>
      <c r="AV46" s="171">
        <f>'[3]Relatório Empregados II'!$DX47</f>
        <v>0</v>
      </c>
      <c r="AW46" s="160">
        <f>'[3]Relatório Empregados II'!$DZ47</f>
        <v>0</v>
      </c>
      <c r="AX46" s="160">
        <f>'[3]Relatório Empregados II'!$EB47</f>
        <v>0</v>
      </c>
      <c r="AY46" s="171" t="str">
        <f>'[3]Relatório Empregados II'!$ED47</f>
        <v>RECEPÇÃO</v>
      </c>
      <c r="AZ46" s="160">
        <f>'[3]Relatório Empregados II'!$EH47</f>
        <v>0</v>
      </c>
      <c r="BA46" s="160">
        <f>'[3]Relatório Empregados II'!$EJ47</f>
        <v>0</v>
      </c>
    </row>
    <row r="47" spans="1:53">
      <c r="A47" s="174" t="str">
        <f>IFERROR(('[3]Relatório Empregados II'!$A48:$B48),"")</f>
        <v>31/07/2020</v>
      </c>
      <c r="B47" s="146" t="str">
        <f>'[3]Relatório Empregados II'!$D48:$D48</f>
        <v>12955134000900</v>
      </c>
      <c r="C47" s="162" t="str">
        <f>'[3]Relatório Empregados II'!$G48:$G48</f>
        <v>INSTITUTO DIVA ALVES DO BRASIL</v>
      </c>
      <c r="D47" s="165" t="str">
        <f>'[3]Relatório Empregados II'!$J48</f>
        <v>6033075</v>
      </c>
      <c r="E47" s="147" t="str">
        <f>'[3]Relatório Empregados II'!$L48:L48</f>
        <v>UPA 24H PARQUE LAFAIETE - DUQUE DE CAXIAS I</v>
      </c>
      <c r="F47" s="148" t="str">
        <f>'[3]Relatório Empregados II'!$P48:$P48</f>
        <v>0008/2020</v>
      </c>
      <c r="G47" s="177" cm="1">
        <f t="array" ref="G47">'[3]Relatório Empregados II'!$T48:T48</f>
        <v>2020</v>
      </c>
      <c r="H47" s="149" t="str">
        <f>'[3]Relatório Empregados II'!$W48</f>
        <v>07</v>
      </c>
      <c r="I47" s="150">
        <f>'[3]Relatório Empregados II'!$Y48:$Y48</f>
        <v>0</v>
      </c>
      <c r="J47" s="151">
        <f>'[3]Relatório Empregados II'!$AB48:$AB48</f>
        <v>0</v>
      </c>
      <c r="K47" s="166">
        <f>'[3]Relatório Empregados II'!$AE48:$AE48</f>
        <v>0</v>
      </c>
      <c r="L47" s="167" cm="1">
        <f t="array" ref="L47">'[3]Relatório Empregados II'!$AI48:$AI48</f>
        <v>322205</v>
      </c>
      <c r="M47" s="153">
        <f>'[3]Relatório Empregados II'!$AL48:$AL48</f>
        <v>0</v>
      </c>
      <c r="N47" s="154">
        <f>'[3]Relatório Empregados II'!$AP48</f>
        <v>0</v>
      </c>
      <c r="O47" s="167">
        <f>'[3]Relatório Empregados II'!$AR48</f>
        <v>0</v>
      </c>
      <c r="P47" s="155">
        <f>'[3]Relatório Empregados II'!$AT48:$AT48</f>
        <v>0</v>
      </c>
      <c r="Q47" s="156">
        <f>'[3]Relatório Empregados II'!$AX48:$AX48</f>
        <v>180</v>
      </c>
      <c r="R47" s="157">
        <f>'[3]Relatório Empregados II'!$BA48:$BA48</f>
        <v>0</v>
      </c>
      <c r="S47" s="158" t="str">
        <f>'[3]Relatório Empregados II'!$BE48:$BE48</f>
        <v/>
      </c>
      <c r="T47" s="158" t="str">
        <f>'[3]Relatório Empregados II'!$BH48:$BH48</f>
        <v>CLT</v>
      </c>
      <c r="U47" s="152">
        <f>'[3]Relatório Empregados II'!$BK48:$BK48</f>
        <v>0</v>
      </c>
      <c r="V47" s="169">
        <f>'[3]Relatório Empregados II'!$BN48</f>
        <v>0</v>
      </c>
      <c r="W47" s="210">
        <f>'[3]Relatório Empregados II'!$BP48</f>
        <v>0</v>
      </c>
      <c r="X47" s="144">
        <f>'[3]Relatório Empregados II'!$BR48:$BR48</f>
        <v>1665.93</v>
      </c>
      <c r="Y47" s="161">
        <f>'[3]Relatório Empregados II'!$BU48</f>
        <v>0</v>
      </c>
      <c r="Z47" s="171">
        <f>'[3]Relatório Empregados II'!$BW48:$BW48</f>
        <v>0</v>
      </c>
      <c r="AA47" s="172">
        <f>'[3]Relatório Empregados II'!$CA48:$CA48</f>
        <v>0</v>
      </c>
      <c r="AB47" s="172">
        <f>'[3]Relatório Empregados II'!$CD48:$CD48</f>
        <v>209</v>
      </c>
      <c r="AC47" s="172">
        <f>'[3]Relatório Empregados II'!$CG48:$CG48</f>
        <v>0</v>
      </c>
      <c r="AD47" s="172">
        <f>'[3]Relatório Empregados II'!$CJ48</f>
        <v>0</v>
      </c>
      <c r="AE47" s="172">
        <f>'[3]Relatório Empregados II'!$CL48</f>
        <v>0</v>
      </c>
      <c r="AF47" s="172">
        <f>'[3]Relatório Empregados II'!$CN48:$CN48</f>
        <v>0</v>
      </c>
      <c r="AG47" s="172">
        <f>'[3]Relatório Empregados II'!$CQ48</f>
        <v>0</v>
      </c>
      <c r="AH47" s="144">
        <f>'[3]Relatório Empregados II'!$CS48:$CS48</f>
        <v>213.74</v>
      </c>
      <c r="AI47" s="161">
        <f>'[3]Relatório Empregados II'!$CV48:$CV48</f>
        <v>0</v>
      </c>
      <c r="AJ47" s="144">
        <f>'[3]Relatório Empregados II'!$CY48:$CY48</f>
        <v>742.75761999999997</v>
      </c>
      <c r="AK47" s="161">
        <f>'[3]Relatório Empregados II'!$DB48:$DB48</f>
        <v>742.75761999999997</v>
      </c>
      <c r="AL47" s="144">
        <f>'[3]Relatório Empregados II'!$DE48:$DE48</f>
        <v>0</v>
      </c>
      <c r="AM47" s="144">
        <f>'[3]Relatório Empregados II'!$DH48</f>
        <v>0</v>
      </c>
      <c r="AN47" s="161">
        <f>'[3]Relatório Empregados II'!$DJ48</f>
        <v>742.75761999999997</v>
      </c>
      <c r="AO47" s="144">
        <f>'[3]Relatório Empregados II'!$DL48</f>
        <v>0</v>
      </c>
      <c r="AP47" s="144">
        <f>'[3]Relatório Empregados II'!$DM$3:$DM48</f>
        <v>0</v>
      </c>
      <c r="AQ47" s="161"/>
      <c r="AR47" s="161"/>
      <c r="AS47" s="144">
        <f>'[3]Relatório Empregados II'!$DQ48:$DQ48</f>
        <v>0</v>
      </c>
      <c r="AT47" s="173">
        <f>'[3]Relatório Empregados II'!$DT48</f>
        <v>0</v>
      </c>
      <c r="AU47" s="171">
        <f>'[3]Relatório Empregados II'!$DV48</f>
        <v>0</v>
      </c>
      <c r="AV47" s="171">
        <f>'[3]Relatório Empregados II'!$DX48</f>
        <v>0</v>
      </c>
      <c r="AW47" s="160">
        <f>'[3]Relatório Empregados II'!$DZ48</f>
        <v>0</v>
      </c>
      <c r="AX47" s="160">
        <f>'[3]Relatório Empregados II'!$EB48</f>
        <v>0</v>
      </c>
      <c r="AY47" s="171" t="str">
        <f>'[3]Relatório Empregados II'!$ED48</f>
        <v>SALA DE OBSERVAÇAO</v>
      </c>
      <c r="AZ47" s="160">
        <f>'[3]Relatório Empregados II'!$EH48</f>
        <v>0</v>
      </c>
      <c r="BA47" s="160">
        <f>'[3]Relatório Empregados II'!$EJ48</f>
        <v>0</v>
      </c>
    </row>
    <row r="48" spans="1:53">
      <c r="A48" s="174" t="str">
        <f>IFERROR(('[3]Relatório Empregados II'!$A49:$B49),"")</f>
        <v>31/07/2020</v>
      </c>
      <c r="B48" s="146" t="str">
        <f>'[3]Relatório Empregados II'!$D49:$D49</f>
        <v>12955134000900</v>
      </c>
      <c r="C48" s="162" t="str">
        <f>'[3]Relatório Empregados II'!$G49:$G49</f>
        <v>INSTITUTO DIVA ALVES DO BRASIL</v>
      </c>
      <c r="D48" s="165" t="str">
        <f>'[3]Relatório Empregados II'!$J49</f>
        <v>6033075</v>
      </c>
      <c r="E48" s="147" t="str">
        <f>'[3]Relatório Empregados II'!$L49:L49</f>
        <v>UPA 24H PARQUE LAFAIETE - DUQUE DE CAXIAS I</v>
      </c>
      <c r="F48" s="148" t="str">
        <f>'[3]Relatório Empregados II'!$P49:$P49</f>
        <v>0008/2020</v>
      </c>
      <c r="G48" s="177" cm="1">
        <f t="array" ref="G48">'[3]Relatório Empregados II'!$T49:T49</f>
        <v>2020</v>
      </c>
      <c r="H48" s="149" t="str">
        <f>'[3]Relatório Empregados II'!$W49</f>
        <v>07</v>
      </c>
      <c r="I48" s="150">
        <f>'[3]Relatório Empregados II'!$Y49:$Y49</f>
        <v>0</v>
      </c>
      <c r="J48" s="151">
        <f>'[3]Relatório Empregados II'!$AB49:$AB49</f>
        <v>0</v>
      </c>
      <c r="K48" s="166">
        <f>'[3]Relatório Empregados II'!$AE49:$AE49</f>
        <v>0</v>
      </c>
      <c r="L48" s="167" cm="1">
        <f t="array" ref="L48">'[3]Relatório Empregados II'!$AI49:$AI49</f>
        <v>411030</v>
      </c>
      <c r="M48" s="153">
        <f>'[3]Relatório Empregados II'!$AL49:$AL49</f>
        <v>0</v>
      </c>
      <c r="N48" s="154">
        <f>'[3]Relatório Empregados II'!$AP49</f>
        <v>0</v>
      </c>
      <c r="O48" s="167">
        <f>'[3]Relatório Empregados II'!$AR49</f>
        <v>0</v>
      </c>
      <c r="P48" s="155">
        <f>'[3]Relatório Empregados II'!$AT49:$AT49</f>
        <v>0</v>
      </c>
      <c r="Q48" s="156">
        <f>'[3]Relatório Empregados II'!$AX49:$AX49</f>
        <v>220</v>
      </c>
      <c r="R48" s="157">
        <f>'[3]Relatório Empregados II'!$BA49:$BA49</f>
        <v>0</v>
      </c>
      <c r="S48" s="158" t="str">
        <f>'[3]Relatório Empregados II'!$BE49:$BE49</f>
        <v/>
      </c>
      <c r="T48" s="158" t="str">
        <f>'[3]Relatório Empregados II'!$BH49:$BH49</f>
        <v>CLT</v>
      </c>
      <c r="U48" s="152">
        <f>'[3]Relatório Empregados II'!$BK49:$BK49</f>
        <v>0</v>
      </c>
      <c r="V48" s="169">
        <f>'[3]Relatório Empregados II'!$BN49</f>
        <v>0</v>
      </c>
      <c r="W48" s="210">
        <f>'[3]Relatório Empregados II'!$BP49</f>
        <v>0</v>
      </c>
      <c r="X48" s="144">
        <f>'[3]Relatório Empregados II'!$BR49:$BR49</f>
        <v>1800</v>
      </c>
      <c r="Y48" s="161">
        <f>'[3]Relatório Empregados II'!$BU49</f>
        <v>0</v>
      </c>
      <c r="Z48" s="171">
        <f>'[3]Relatório Empregados II'!$BW49:$BW49</f>
        <v>0</v>
      </c>
      <c r="AA48" s="172">
        <f>'[3]Relatório Empregados II'!$CA49:$CA49</f>
        <v>0</v>
      </c>
      <c r="AB48" s="172">
        <f>'[3]Relatório Empregados II'!$CD49:$CD49</f>
        <v>209</v>
      </c>
      <c r="AC48" s="172">
        <f>'[3]Relatório Empregados II'!$CG49:$CG49</f>
        <v>0</v>
      </c>
      <c r="AD48" s="172">
        <f>'[3]Relatório Empregados II'!$CJ49</f>
        <v>0</v>
      </c>
      <c r="AE48" s="172">
        <f>'[3]Relatório Empregados II'!$CL49</f>
        <v>0</v>
      </c>
      <c r="AF48" s="172">
        <f>'[3]Relatório Empregados II'!$CN49:$CN49</f>
        <v>0</v>
      </c>
      <c r="AG48" s="172">
        <f>'[3]Relatório Empregados II'!$CQ49</f>
        <v>0</v>
      </c>
      <c r="AH48" s="144">
        <f>'[3]Relatório Empregados II'!$CS49:$CS49</f>
        <v>167.53</v>
      </c>
      <c r="AI48" s="161">
        <f>'[3]Relatório Empregados II'!$CV49:$CV49</f>
        <v>0</v>
      </c>
      <c r="AJ48" s="144">
        <f>'[3]Relatório Empregados II'!$CY49:$CY49</f>
        <v>582.18759999999997</v>
      </c>
      <c r="AK48" s="161">
        <f>'[3]Relatório Empregados II'!$DB49:$DB49</f>
        <v>582.18759999999997</v>
      </c>
      <c r="AL48" s="144">
        <f>'[3]Relatório Empregados II'!$DE49:$DE49</f>
        <v>0</v>
      </c>
      <c r="AM48" s="144">
        <f>'[3]Relatório Empregados II'!$DH49</f>
        <v>0</v>
      </c>
      <c r="AN48" s="161">
        <f>'[3]Relatório Empregados II'!$DJ49</f>
        <v>582.18759999999997</v>
      </c>
      <c r="AO48" s="144">
        <f>'[3]Relatório Empregados II'!$DL49</f>
        <v>0</v>
      </c>
      <c r="AP48" s="144">
        <f>'[3]Relatório Empregados II'!$DM$3:$DM49</f>
        <v>0</v>
      </c>
      <c r="AQ48" s="161"/>
      <c r="AR48" s="161"/>
      <c r="AS48" s="144">
        <f>'[3]Relatório Empregados II'!$DQ49:$DQ49</f>
        <v>0</v>
      </c>
      <c r="AT48" s="173">
        <f>'[3]Relatório Empregados II'!$DT49</f>
        <v>0</v>
      </c>
      <c r="AU48" s="171">
        <f>'[3]Relatório Empregados II'!$DV49</f>
        <v>0</v>
      </c>
      <c r="AV48" s="171">
        <f>'[3]Relatório Empregados II'!$DX49</f>
        <v>0</v>
      </c>
      <c r="AW48" s="160">
        <f>'[3]Relatório Empregados II'!$DZ49</f>
        <v>0</v>
      </c>
      <c r="AX48" s="160">
        <f>'[3]Relatório Empregados II'!$EB49</f>
        <v>0</v>
      </c>
      <c r="AY48" s="171" t="str">
        <f>'[3]Relatório Empregados II'!$ED49</f>
        <v>DEPARTAMENTO PESSOAL</v>
      </c>
      <c r="AZ48" s="160">
        <f>'[3]Relatório Empregados II'!$EH49</f>
        <v>0</v>
      </c>
      <c r="BA48" s="160">
        <f>'[3]Relatório Empregados II'!$EJ49</f>
        <v>0</v>
      </c>
    </row>
    <row r="49" spans="1:53">
      <c r="A49" s="174" t="str">
        <f>IFERROR(('[3]Relatório Empregados II'!$A50:$B50),"")</f>
        <v>31/07/2020</v>
      </c>
      <c r="B49" s="146" t="str">
        <f>'[3]Relatório Empregados II'!$D50:$D50</f>
        <v>12955134000900</v>
      </c>
      <c r="C49" s="162" t="str">
        <f>'[3]Relatório Empregados II'!$G50:$G50</f>
        <v>INSTITUTO DIVA ALVES DO BRASIL</v>
      </c>
      <c r="D49" s="165" t="str">
        <f>'[3]Relatório Empregados II'!$J50</f>
        <v>6033075</v>
      </c>
      <c r="E49" s="147" t="str">
        <f>'[3]Relatório Empregados II'!$L50:L50</f>
        <v>UPA 24H PARQUE LAFAIETE - DUQUE DE CAXIAS I</v>
      </c>
      <c r="F49" s="148" t="str">
        <f>'[3]Relatório Empregados II'!$P50:$P50</f>
        <v>0008/2020</v>
      </c>
      <c r="G49" s="177" cm="1">
        <f t="array" ref="G49">'[3]Relatório Empregados II'!$T50:T50</f>
        <v>2020</v>
      </c>
      <c r="H49" s="149" t="str">
        <f>'[3]Relatório Empregados II'!$W50</f>
        <v>07</v>
      </c>
      <c r="I49" s="150">
        <f>'[3]Relatório Empregados II'!$Y50:$Y50</f>
        <v>0</v>
      </c>
      <c r="J49" s="151">
        <f>'[3]Relatório Empregados II'!$AB50:$AB50</f>
        <v>0</v>
      </c>
      <c r="K49" s="166">
        <f>'[3]Relatório Empregados II'!$AE50:$AE50</f>
        <v>0</v>
      </c>
      <c r="L49" s="167" cm="1">
        <f t="array" ref="L49">'[3]Relatório Empregados II'!$AI50:$AI50</f>
        <v>411010</v>
      </c>
      <c r="M49" s="153">
        <f>'[3]Relatório Empregados II'!$AL50:$AL50</f>
        <v>0</v>
      </c>
      <c r="N49" s="154">
        <f>'[3]Relatório Empregados II'!$AP50</f>
        <v>0</v>
      </c>
      <c r="O49" s="167">
        <f>'[3]Relatório Empregados II'!$AR50</f>
        <v>0</v>
      </c>
      <c r="P49" s="155">
        <f>'[3]Relatório Empregados II'!$AT50:$AT50</f>
        <v>0</v>
      </c>
      <c r="Q49" s="156">
        <f>'[3]Relatório Empregados II'!$AX50:$AX50</f>
        <v>180</v>
      </c>
      <c r="R49" s="157">
        <f>'[3]Relatório Empregados II'!$BA50:$BA50</f>
        <v>0</v>
      </c>
      <c r="S49" s="158" t="str">
        <f>'[3]Relatório Empregados II'!$BE50:$BE50</f>
        <v/>
      </c>
      <c r="T49" s="158" t="str">
        <f>'[3]Relatório Empregados II'!$BH50:$BH50</f>
        <v>CLT</v>
      </c>
      <c r="U49" s="152">
        <f>'[3]Relatório Empregados II'!$BK50:$BK50</f>
        <v>0</v>
      </c>
      <c r="V49" s="169">
        <f>'[3]Relatório Empregados II'!$BN50</f>
        <v>0</v>
      </c>
      <c r="W49" s="210">
        <f>'[3]Relatório Empregados II'!$BP50</f>
        <v>0</v>
      </c>
      <c r="X49" s="144">
        <f>'[3]Relatório Empregados II'!$BR50:$BR50</f>
        <v>1375.01</v>
      </c>
      <c r="Y49" s="161">
        <f>'[3]Relatório Empregados II'!$BU50</f>
        <v>0</v>
      </c>
      <c r="Z49" s="171">
        <f>'[3]Relatório Empregados II'!$BW50:$BW50</f>
        <v>0</v>
      </c>
      <c r="AA49" s="172">
        <f>'[3]Relatório Empregados II'!$CA50:$CA50</f>
        <v>0</v>
      </c>
      <c r="AB49" s="172">
        <f>'[3]Relatório Empregados II'!$CD50:$CD50</f>
        <v>209</v>
      </c>
      <c r="AC49" s="172">
        <f>'[3]Relatório Empregados II'!$CG50:$CG50</f>
        <v>0</v>
      </c>
      <c r="AD49" s="172">
        <f>'[3]Relatório Empregados II'!$CJ50</f>
        <v>0</v>
      </c>
      <c r="AE49" s="172">
        <f>'[3]Relatório Empregados II'!$CL50</f>
        <v>0</v>
      </c>
      <c r="AF49" s="172">
        <f>'[3]Relatório Empregados II'!$CN50:$CN50</f>
        <v>0</v>
      </c>
      <c r="AG49" s="172">
        <f>'[3]Relatório Empregados II'!$CQ50</f>
        <v>0</v>
      </c>
      <c r="AH49" s="144">
        <f>'[3]Relatório Empregados II'!$CS50:$CS50</f>
        <v>146.46</v>
      </c>
      <c r="AI49" s="161">
        <f>'[3]Relatório Empregados II'!$CV50:$CV50</f>
        <v>0</v>
      </c>
      <c r="AJ49" s="144">
        <f>'[3]Relatório Empregados II'!$CY50:$CY50</f>
        <v>508.98185999999998</v>
      </c>
      <c r="AK49" s="161">
        <f>'[3]Relatório Empregados II'!$DB50:$DB50</f>
        <v>508.98185999999998</v>
      </c>
      <c r="AL49" s="144">
        <f>'[3]Relatório Empregados II'!$DE50:$DE50</f>
        <v>0</v>
      </c>
      <c r="AM49" s="144">
        <f>'[3]Relatório Empregados II'!$DH50</f>
        <v>0</v>
      </c>
      <c r="AN49" s="161">
        <f>'[3]Relatório Empregados II'!$DJ50</f>
        <v>508.98185999999998</v>
      </c>
      <c r="AO49" s="144">
        <f>'[3]Relatório Empregados II'!$DL50</f>
        <v>0</v>
      </c>
      <c r="AP49" s="144">
        <f>'[3]Relatório Empregados II'!$DM$3:$DM50</f>
        <v>0</v>
      </c>
      <c r="AQ49" s="161"/>
      <c r="AR49" s="161"/>
      <c r="AS49" s="144">
        <f>'[3]Relatório Empregados II'!$DQ50:$DQ50</f>
        <v>0</v>
      </c>
      <c r="AT49" s="173">
        <f>'[3]Relatório Empregados II'!$DT50</f>
        <v>0</v>
      </c>
      <c r="AU49" s="171">
        <f>'[3]Relatório Empregados II'!$DV50</f>
        <v>0</v>
      </c>
      <c r="AV49" s="171">
        <f>'[3]Relatório Empregados II'!$DX50</f>
        <v>0</v>
      </c>
      <c r="AW49" s="160">
        <f>'[3]Relatório Empregados II'!$DZ50</f>
        <v>0</v>
      </c>
      <c r="AX49" s="160">
        <f>'[3]Relatório Empregados II'!$EB50</f>
        <v>0</v>
      </c>
      <c r="AY49" s="171" t="str">
        <f>'[3]Relatório Empregados II'!$ED50</f>
        <v>SALA ADMINISTRATIVA</v>
      </c>
      <c r="AZ49" s="160">
        <f>'[3]Relatório Empregados II'!$EH50</f>
        <v>0</v>
      </c>
      <c r="BA49" s="160">
        <f>'[3]Relatório Empregados II'!$EJ50</f>
        <v>0</v>
      </c>
    </row>
    <row r="50" spans="1:53">
      <c r="A50" s="174" t="str">
        <f>IFERROR(('[3]Relatório Empregados II'!$A51:$B51),"")</f>
        <v>31/07/2020</v>
      </c>
      <c r="B50" s="146" t="str">
        <f>'[3]Relatório Empregados II'!$D51:$D51</f>
        <v>12955134000900</v>
      </c>
      <c r="C50" s="162" t="str">
        <f>'[3]Relatório Empregados II'!$G51:$G51</f>
        <v>INSTITUTO DIVA ALVES DO BRASIL</v>
      </c>
      <c r="D50" s="165" t="str">
        <f>'[3]Relatório Empregados II'!$J51</f>
        <v>6033075</v>
      </c>
      <c r="E50" s="147" t="str">
        <f>'[3]Relatório Empregados II'!$L51:L51</f>
        <v>UPA 24H PARQUE LAFAIETE - DUQUE DE CAXIAS I</v>
      </c>
      <c r="F50" s="148" t="str">
        <f>'[3]Relatório Empregados II'!$P51:$P51</f>
        <v>0008/2020</v>
      </c>
      <c r="G50" s="177" cm="1">
        <f t="array" ref="G50">'[3]Relatório Empregados II'!$T51:T51</f>
        <v>2020</v>
      </c>
      <c r="H50" s="149" t="str">
        <f>'[3]Relatório Empregados II'!$W51</f>
        <v>07</v>
      </c>
      <c r="I50" s="150">
        <f>'[3]Relatório Empregados II'!$Y51:$Y51</f>
        <v>0</v>
      </c>
      <c r="J50" s="151">
        <f>'[3]Relatório Empregados II'!$AB51:$AB51</f>
        <v>0</v>
      </c>
      <c r="K50" s="166">
        <f>'[3]Relatório Empregados II'!$AE51:$AE51</f>
        <v>0</v>
      </c>
      <c r="L50" s="167" cm="1">
        <f t="array" ref="L50">'[3]Relatório Empregados II'!$AI51:$AI51</f>
        <v>514320</v>
      </c>
      <c r="M50" s="153">
        <f>'[3]Relatório Empregados II'!$AL51:$AL51</f>
        <v>0</v>
      </c>
      <c r="N50" s="154">
        <f>'[3]Relatório Empregados II'!$AP51</f>
        <v>0</v>
      </c>
      <c r="O50" s="167">
        <f>'[3]Relatório Empregados II'!$AR51</f>
        <v>0</v>
      </c>
      <c r="P50" s="155">
        <f>'[3]Relatório Empregados II'!$AT51:$AT51</f>
        <v>0</v>
      </c>
      <c r="Q50" s="156">
        <f>'[3]Relatório Empregados II'!$AX51:$AX51</f>
        <v>180</v>
      </c>
      <c r="R50" s="157">
        <f>'[3]Relatório Empregados II'!$BA51:$BA51</f>
        <v>0</v>
      </c>
      <c r="S50" s="158" t="str">
        <f>'[3]Relatório Empregados II'!$BE51:$BE51</f>
        <v/>
      </c>
      <c r="T50" s="158" t="str">
        <f>'[3]Relatório Empregados II'!$BH51:$BH51</f>
        <v>CLT</v>
      </c>
      <c r="U50" s="152">
        <f>'[3]Relatório Empregados II'!$BK51:$BK51</f>
        <v>0</v>
      </c>
      <c r="V50" s="169">
        <f>'[3]Relatório Empregados II'!$BN51</f>
        <v>0</v>
      </c>
      <c r="W50" s="210">
        <f>'[3]Relatório Empregados II'!$BP51</f>
        <v>0</v>
      </c>
      <c r="X50" s="144">
        <f>'[3]Relatório Empregados II'!$BR51:$BR51</f>
        <v>1238.1099999999999</v>
      </c>
      <c r="Y50" s="161">
        <f>'[3]Relatório Empregados II'!$BU51</f>
        <v>0</v>
      </c>
      <c r="Z50" s="171">
        <f>'[3]Relatório Empregados II'!$BW51:$BW51</f>
        <v>0</v>
      </c>
      <c r="AA50" s="172">
        <f>'[3]Relatório Empregados II'!$CA51:$CA51</f>
        <v>0</v>
      </c>
      <c r="AB50" s="172">
        <f>'[3]Relatório Empregados II'!$CD51:$CD51</f>
        <v>160.22999999999999</v>
      </c>
      <c r="AC50" s="172">
        <f>'[3]Relatório Empregados II'!$CG51:$CG51</f>
        <v>0</v>
      </c>
      <c r="AD50" s="172">
        <f>'[3]Relatório Empregados II'!$CJ51</f>
        <v>0</v>
      </c>
      <c r="AE50" s="172">
        <f>'[3]Relatório Empregados II'!$CL51</f>
        <v>0</v>
      </c>
      <c r="AF50" s="172">
        <f>'[3]Relatório Empregados II'!$CN51:$CN51</f>
        <v>0</v>
      </c>
      <c r="AG50" s="172">
        <f>'[3]Relatório Empregados II'!$CQ51</f>
        <v>0</v>
      </c>
      <c r="AH50" s="144">
        <f>'[3]Relatório Empregados II'!$CS51:$CS51</f>
        <v>140.36000000000001</v>
      </c>
      <c r="AI50" s="161">
        <f>'[3]Relatório Empregados II'!$CV51:$CV51</f>
        <v>0</v>
      </c>
      <c r="AJ50" s="144">
        <f>'[3]Relatório Empregados II'!$CY51:$CY51</f>
        <v>487.76767999999998</v>
      </c>
      <c r="AK50" s="161">
        <f>'[3]Relatório Empregados II'!$DB51:$DB51</f>
        <v>487.76767999999998</v>
      </c>
      <c r="AL50" s="144">
        <f>'[3]Relatório Empregados II'!$DE51:$DE51</f>
        <v>0</v>
      </c>
      <c r="AM50" s="144">
        <f>'[3]Relatório Empregados II'!$DH51</f>
        <v>0</v>
      </c>
      <c r="AN50" s="161">
        <f>'[3]Relatório Empregados II'!$DJ51</f>
        <v>487.76767999999998</v>
      </c>
      <c r="AO50" s="144">
        <f>'[3]Relatório Empregados II'!$DL51</f>
        <v>0</v>
      </c>
      <c r="AP50" s="144">
        <f>'[3]Relatório Empregados II'!$DM$3:$DM51</f>
        <v>0</v>
      </c>
      <c r="AQ50" s="161"/>
      <c r="AR50" s="161"/>
      <c r="AS50" s="144">
        <f>'[3]Relatório Empregados II'!$DQ51:$DQ51</f>
        <v>0</v>
      </c>
      <c r="AT50" s="173">
        <f>'[3]Relatório Empregados II'!$DT51</f>
        <v>0</v>
      </c>
      <c r="AU50" s="171">
        <f>'[3]Relatório Empregados II'!$DV51</f>
        <v>0</v>
      </c>
      <c r="AV50" s="171">
        <f>'[3]Relatório Empregados II'!$DX51</f>
        <v>0</v>
      </c>
      <c r="AW50" s="160">
        <f>'[3]Relatório Empregados II'!$DZ51</f>
        <v>0</v>
      </c>
      <c r="AX50" s="160">
        <f>'[3]Relatório Empregados II'!$EB51</f>
        <v>0</v>
      </c>
      <c r="AY50" s="171" t="str">
        <f>'[3]Relatório Empregados II'!$ED51</f>
        <v>HIGIENIZAÇAO</v>
      </c>
      <c r="AZ50" s="160">
        <f>'[3]Relatório Empregados II'!$EH51</f>
        <v>0</v>
      </c>
      <c r="BA50" s="160">
        <f>'[3]Relatório Empregados II'!$EJ51</f>
        <v>0</v>
      </c>
    </row>
    <row r="51" spans="1:53">
      <c r="A51" s="174" t="str">
        <f>IFERROR(('[3]Relatório Empregados II'!$A52:$B52),"")</f>
        <v>31/07/2020</v>
      </c>
      <c r="B51" s="146" t="str">
        <f>'[3]Relatório Empregados II'!$D52:$D52</f>
        <v>12955134000900</v>
      </c>
      <c r="C51" s="162" t="str">
        <f>'[3]Relatório Empregados II'!$G52:$G52</f>
        <v>INSTITUTO DIVA ALVES DO BRASIL</v>
      </c>
      <c r="D51" s="165" t="str">
        <f>'[3]Relatório Empregados II'!$J52</f>
        <v>6033075</v>
      </c>
      <c r="E51" s="147" t="str">
        <f>'[3]Relatório Empregados II'!$L52:L52</f>
        <v>UPA 24H PARQUE LAFAIETE - DUQUE DE CAXIAS I</v>
      </c>
      <c r="F51" s="148" t="str">
        <f>'[3]Relatório Empregados II'!$P52:$P52</f>
        <v>0008/2020</v>
      </c>
      <c r="G51" s="177" cm="1">
        <f t="array" ref="G51">'[3]Relatório Empregados II'!$T52:T52</f>
        <v>2020</v>
      </c>
      <c r="H51" s="149" t="str">
        <f>'[3]Relatório Empregados II'!$W52</f>
        <v>07</v>
      </c>
      <c r="I51" s="150">
        <f>'[3]Relatório Empregados II'!$Y52:$Y52</f>
        <v>0</v>
      </c>
      <c r="J51" s="151">
        <f>'[3]Relatório Empregados II'!$AB52:$AB52</f>
        <v>0</v>
      </c>
      <c r="K51" s="166">
        <f>'[3]Relatório Empregados II'!$AE52:$AE52</f>
        <v>0</v>
      </c>
      <c r="L51" s="167" cm="1">
        <f t="array" ref="L51">'[3]Relatório Empregados II'!$AI52:$AI52</f>
        <v>223505</v>
      </c>
      <c r="M51" s="153">
        <f>'[3]Relatório Empregados II'!$AL52:$AL52</f>
        <v>0</v>
      </c>
      <c r="N51" s="154">
        <f>'[3]Relatório Empregados II'!$AP52</f>
        <v>0</v>
      </c>
      <c r="O51" s="167">
        <f>'[3]Relatório Empregados II'!$AR52</f>
        <v>0</v>
      </c>
      <c r="P51" s="155">
        <f>'[3]Relatório Empregados II'!$AT52:$AT52</f>
        <v>0</v>
      </c>
      <c r="Q51" s="156">
        <f>'[3]Relatório Empregados II'!$AX52:$AX52</f>
        <v>180</v>
      </c>
      <c r="R51" s="157">
        <f>'[3]Relatório Empregados II'!$BA52:$BA52</f>
        <v>0</v>
      </c>
      <c r="S51" s="158" t="str">
        <f>'[3]Relatório Empregados II'!$BE52:$BE52</f>
        <v/>
      </c>
      <c r="T51" s="158" t="str">
        <f>'[3]Relatório Empregados II'!$BH52:$BH52</f>
        <v>CLT</v>
      </c>
      <c r="U51" s="152">
        <f>'[3]Relatório Empregados II'!$BK52:$BK52</f>
        <v>0</v>
      </c>
      <c r="V51" s="169">
        <f>'[3]Relatório Empregados II'!$BN52</f>
        <v>0</v>
      </c>
      <c r="W51" s="210">
        <f>'[3]Relatório Empregados II'!$BP52</f>
        <v>0</v>
      </c>
      <c r="X51" s="144">
        <f>'[3]Relatório Empregados II'!$BR52:$BR52</f>
        <v>3158.96</v>
      </c>
      <c r="Y51" s="161">
        <f>'[3]Relatório Empregados II'!$BU52</f>
        <v>0</v>
      </c>
      <c r="Z51" s="171">
        <f>'[3]Relatório Empregados II'!$BW52:$BW52</f>
        <v>0</v>
      </c>
      <c r="AA51" s="172">
        <f>'[3]Relatório Empregados II'!$CA52:$CA52</f>
        <v>1177.82</v>
      </c>
      <c r="AB51" s="172">
        <f>'[3]Relatório Empregados II'!$CD52:$CD52</f>
        <v>0</v>
      </c>
      <c r="AC51" s="172">
        <f>'[3]Relatório Empregados II'!$CG52:$CG52</f>
        <v>0</v>
      </c>
      <c r="AD51" s="172">
        <f>'[3]Relatório Empregados II'!$CJ52</f>
        <v>0</v>
      </c>
      <c r="AE51" s="172">
        <f>'[3]Relatório Empregados II'!$CL52</f>
        <v>0</v>
      </c>
      <c r="AF51" s="172">
        <f>'[3]Relatório Empregados II'!$CN52:$CN52</f>
        <v>0</v>
      </c>
      <c r="AG51" s="172">
        <f>'[3]Relatório Empregados II'!$CQ52</f>
        <v>0</v>
      </c>
      <c r="AH51" s="144">
        <f>'[3]Relatório Empregados II'!$CS52:$CS52</f>
        <v>409.66</v>
      </c>
      <c r="AI51" s="161">
        <f>'[3]Relatório Empregados II'!$CV52:$CV52</f>
        <v>0</v>
      </c>
      <c r="AJ51" s="144">
        <f>'[3]Relatório Empregados II'!$CY52:$CY52</f>
        <v>1423.60464</v>
      </c>
      <c r="AK51" s="161">
        <f>'[3]Relatório Empregados II'!$DB52:$DB52</f>
        <v>1423.60464</v>
      </c>
      <c r="AL51" s="144">
        <f>'[3]Relatório Empregados II'!$DE52:$DE52</f>
        <v>0</v>
      </c>
      <c r="AM51" s="144">
        <f>'[3]Relatório Empregados II'!$DH52</f>
        <v>0</v>
      </c>
      <c r="AN51" s="161">
        <f>'[3]Relatório Empregados II'!$DJ52</f>
        <v>1423.60464</v>
      </c>
      <c r="AO51" s="144">
        <f>'[3]Relatório Empregados II'!$DL52</f>
        <v>0</v>
      </c>
      <c r="AP51" s="144">
        <f>'[3]Relatório Empregados II'!$DM$3:$DM52</f>
        <v>0</v>
      </c>
      <c r="AQ51" s="161"/>
      <c r="AR51" s="161"/>
      <c r="AS51" s="144">
        <f>'[3]Relatório Empregados II'!$DQ52:$DQ52</f>
        <v>4711.2700000000004</v>
      </c>
      <c r="AT51" s="173">
        <f>'[3]Relatório Empregados II'!$DT52</f>
        <v>0</v>
      </c>
      <c r="AU51" s="171">
        <f>'[3]Relatório Empregados II'!$DV52</f>
        <v>0</v>
      </c>
      <c r="AV51" s="171">
        <f>'[3]Relatório Empregados II'!$DX52</f>
        <v>0</v>
      </c>
      <c r="AW51" s="160">
        <f>'[3]Relatório Empregados II'!$DZ52</f>
        <v>0</v>
      </c>
      <c r="AX51" s="160">
        <f>'[3]Relatório Empregados II'!$EB52</f>
        <v>0</v>
      </c>
      <c r="AY51" s="171" t="str">
        <f>'[3]Relatório Empregados II'!$ED52</f>
        <v>CLASSIFICAÇÃO DE RISCO</v>
      </c>
      <c r="AZ51" s="160">
        <f>'[3]Relatório Empregados II'!$EH52</f>
        <v>0</v>
      </c>
      <c r="BA51" s="160">
        <f>'[3]Relatório Empregados II'!$EJ52</f>
        <v>0</v>
      </c>
    </row>
    <row r="52" spans="1:53">
      <c r="A52" s="174" t="str">
        <f>IFERROR(('[3]Relatório Empregados II'!$A53:$B53),"")</f>
        <v>31/07/2020</v>
      </c>
      <c r="B52" s="146" t="str">
        <f>'[3]Relatório Empregados II'!$D53:$D53</f>
        <v>12955134000900</v>
      </c>
      <c r="C52" s="162" t="str">
        <f>'[3]Relatório Empregados II'!$G53:$G53</f>
        <v>INSTITUTO DIVA ALVES DO BRASIL</v>
      </c>
      <c r="D52" s="165" t="str">
        <f>'[3]Relatório Empregados II'!$J53</f>
        <v>6033075</v>
      </c>
      <c r="E52" s="147" t="str">
        <f>'[3]Relatório Empregados II'!$L53:L53</f>
        <v>UPA 24H PARQUE LAFAIETE - DUQUE DE CAXIAS I</v>
      </c>
      <c r="F52" s="148" t="str">
        <f>'[3]Relatório Empregados II'!$P53:$P53</f>
        <v>0008/2020</v>
      </c>
      <c r="G52" s="177" cm="1">
        <f t="array" ref="G52">'[3]Relatório Empregados II'!$T53:T53</f>
        <v>2020</v>
      </c>
      <c r="H52" s="149" t="str">
        <f>'[3]Relatório Empregados II'!$W53</f>
        <v>07</v>
      </c>
      <c r="I52" s="150">
        <f>'[3]Relatório Empregados II'!$Y53:$Y53</f>
        <v>0</v>
      </c>
      <c r="J52" s="151">
        <f>'[3]Relatório Empregados II'!$AB53:$AB53</f>
        <v>0</v>
      </c>
      <c r="K52" s="166">
        <f>'[3]Relatório Empregados II'!$AE53:$AE53</f>
        <v>0</v>
      </c>
      <c r="L52" s="167" cm="1">
        <f t="array" ref="L52">'[3]Relatório Empregados II'!$AI53:$AI53</f>
        <v>422105</v>
      </c>
      <c r="M52" s="153">
        <f>'[3]Relatório Empregados II'!$AL53:$AL53</f>
        <v>0</v>
      </c>
      <c r="N52" s="154">
        <f>'[3]Relatório Empregados II'!$AP53</f>
        <v>0</v>
      </c>
      <c r="O52" s="167">
        <f>'[3]Relatório Empregados II'!$AR53</f>
        <v>0</v>
      </c>
      <c r="P52" s="155">
        <f>'[3]Relatório Empregados II'!$AT53:$AT53</f>
        <v>0</v>
      </c>
      <c r="Q52" s="156">
        <f>'[3]Relatório Empregados II'!$AX53:$AX53</f>
        <v>180</v>
      </c>
      <c r="R52" s="157">
        <f>'[3]Relatório Empregados II'!$BA53:$BA53</f>
        <v>0</v>
      </c>
      <c r="S52" s="158" t="str">
        <f>'[3]Relatório Empregados II'!$BE53:$BE53</f>
        <v/>
      </c>
      <c r="T52" s="158" t="str">
        <f>'[3]Relatório Empregados II'!$BH53:$BH53</f>
        <v>CLT</v>
      </c>
      <c r="U52" s="152">
        <f>'[3]Relatório Empregados II'!$BK53:$BK53</f>
        <v>0</v>
      </c>
      <c r="V52" s="169">
        <f>'[3]Relatório Empregados II'!$BN53</f>
        <v>0</v>
      </c>
      <c r="W52" s="210">
        <f>'[3]Relatório Empregados II'!$BP53</f>
        <v>0</v>
      </c>
      <c r="X52" s="144">
        <f>'[3]Relatório Empregados II'!$BR53:$BR53</f>
        <v>1375.01</v>
      </c>
      <c r="Y52" s="161">
        <f>'[3]Relatório Empregados II'!$BU53</f>
        <v>0</v>
      </c>
      <c r="Z52" s="171">
        <f>'[3]Relatório Empregados II'!$BW53:$BW53</f>
        <v>0</v>
      </c>
      <c r="AA52" s="172">
        <f>'[3]Relatório Empregados II'!$CA53:$CA53</f>
        <v>528</v>
      </c>
      <c r="AB52" s="172">
        <f>'[3]Relatório Empregados II'!$CD53:$CD53</f>
        <v>0</v>
      </c>
      <c r="AC52" s="172">
        <f>'[3]Relatório Empregados II'!$CG53:$CG53</f>
        <v>0</v>
      </c>
      <c r="AD52" s="172">
        <f>'[3]Relatório Empregados II'!$CJ53</f>
        <v>0</v>
      </c>
      <c r="AE52" s="172">
        <f>'[3]Relatório Empregados II'!$CL53</f>
        <v>0</v>
      </c>
      <c r="AF52" s="172">
        <f>'[3]Relatório Empregados II'!$CN53:$CN53</f>
        <v>0</v>
      </c>
      <c r="AG52" s="172">
        <f>'[3]Relatório Empregados II'!$CQ53</f>
        <v>0</v>
      </c>
      <c r="AH52" s="144">
        <f>'[3]Relatório Empregados II'!$CS53:$CS53</f>
        <v>175.77</v>
      </c>
      <c r="AI52" s="161">
        <f>'[3]Relatório Empregados II'!$CV53:$CV53</f>
        <v>0</v>
      </c>
      <c r="AJ52" s="144">
        <f>'[3]Relatório Empregados II'!$CY53:$CY53</f>
        <v>634.84357999999997</v>
      </c>
      <c r="AK52" s="161">
        <f>'[3]Relatório Empregados II'!$DB53:$DB53</f>
        <v>634.84357999999997</v>
      </c>
      <c r="AL52" s="144">
        <f>'[3]Relatório Empregados II'!$DE53:$DE53</f>
        <v>0</v>
      </c>
      <c r="AM52" s="144">
        <f>'[3]Relatório Empregados II'!$DH53</f>
        <v>0</v>
      </c>
      <c r="AN52" s="161">
        <f>'[3]Relatório Empregados II'!$DJ53</f>
        <v>634.84357999999997</v>
      </c>
      <c r="AO52" s="144">
        <f>'[3]Relatório Empregados II'!$DL53</f>
        <v>0</v>
      </c>
      <c r="AP52" s="144">
        <f>'[3]Relatório Empregados II'!$DM$3:$DM53</f>
        <v>0</v>
      </c>
      <c r="AQ52" s="161"/>
      <c r="AR52" s="161"/>
      <c r="AS52" s="144">
        <f>'[3]Relatório Empregados II'!$DQ53:$DQ53</f>
        <v>2112.0100000000002</v>
      </c>
      <c r="AT52" s="173">
        <f>'[3]Relatório Empregados II'!$DT53</f>
        <v>0</v>
      </c>
      <c r="AU52" s="171">
        <f>'[3]Relatório Empregados II'!$DV53</f>
        <v>0</v>
      </c>
      <c r="AV52" s="171">
        <f>'[3]Relatório Empregados II'!$DX53</f>
        <v>0</v>
      </c>
      <c r="AW52" s="160">
        <f>'[3]Relatório Empregados II'!$DZ53</f>
        <v>0</v>
      </c>
      <c r="AX52" s="160">
        <f>'[3]Relatório Empregados II'!$EB53</f>
        <v>0</v>
      </c>
      <c r="AY52" s="171" t="str">
        <f>'[3]Relatório Empregados II'!$ED53</f>
        <v>RECEPÇÃO</v>
      </c>
      <c r="AZ52" s="160">
        <f>'[3]Relatório Empregados II'!$EH53</f>
        <v>0</v>
      </c>
      <c r="BA52" s="160">
        <f>'[3]Relatório Empregados II'!$EJ53</f>
        <v>0</v>
      </c>
    </row>
    <row r="53" spans="1:53">
      <c r="A53" s="174" t="str">
        <f>IFERROR(('[3]Relatório Empregados II'!$A54:$B54),"")</f>
        <v>31/07/2020</v>
      </c>
      <c r="B53" s="146" t="str">
        <f>'[3]Relatório Empregados II'!$D54:$D54</f>
        <v>12955134000900</v>
      </c>
      <c r="C53" s="162" t="str">
        <f>'[3]Relatório Empregados II'!$G54:$G54</f>
        <v>INSTITUTO DIVA ALVES DO BRASIL</v>
      </c>
      <c r="D53" s="165" t="str">
        <f>'[3]Relatório Empregados II'!$J54</f>
        <v>6033075</v>
      </c>
      <c r="E53" s="147" t="str">
        <f>'[3]Relatório Empregados II'!$L54:L54</f>
        <v>UPA 24H PARQUE LAFAIETE - DUQUE DE CAXIAS I</v>
      </c>
      <c r="F53" s="148" t="str">
        <f>'[3]Relatório Empregados II'!$P54:$P54</f>
        <v>0008/2020</v>
      </c>
      <c r="G53" s="177" cm="1">
        <f t="array" ref="G53">'[3]Relatório Empregados II'!$T54:T54</f>
        <v>2020</v>
      </c>
      <c r="H53" s="149" t="str">
        <f>'[3]Relatório Empregados II'!$W54</f>
        <v>07</v>
      </c>
      <c r="I53" s="150">
        <f>'[3]Relatório Empregados II'!$Y54:$Y54</f>
        <v>0</v>
      </c>
      <c r="J53" s="151">
        <f>'[3]Relatório Empregados II'!$AB54:$AB54</f>
        <v>0</v>
      </c>
      <c r="K53" s="166">
        <f>'[3]Relatório Empregados II'!$AE54:$AE54</f>
        <v>0</v>
      </c>
      <c r="L53" s="167" cm="1">
        <f t="array" ref="L53">'[3]Relatório Empregados II'!$AI54:$AI54</f>
        <v>514320</v>
      </c>
      <c r="M53" s="153">
        <f>'[3]Relatório Empregados II'!$AL54:$AL54</f>
        <v>0</v>
      </c>
      <c r="N53" s="154">
        <f>'[3]Relatório Empregados II'!$AP54</f>
        <v>0</v>
      </c>
      <c r="O53" s="167">
        <f>'[3]Relatório Empregados II'!$AR54</f>
        <v>0</v>
      </c>
      <c r="P53" s="155">
        <f>'[3]Relatório Empregados II'!$AT54:$AT54</f>
        <v>0</v>
      </c>
      <c r="Q53" s="156">
        <f>'[3]Relatório Empregados II'!$AX54:$AX54</f>
        <v>180</v>
      </c>
      <c r="R53" s="157">
        <f>'[3]Relatório Empregados II'!$BA54:$BA54</f>
        <v>0</v>
      </c>
      <c r="S53" s="158" t="str">
        <f>'[3]Relatório Empregados II'!$BE54:$BE54</f>
        <v/>
      </c>
      <c r="T53" s="158" t="str">
        <f>'[3]Relatório Empregados II'!$BH54:$BH54</f>
        <v>CLT</v>
      </c>
      <c r="U53" s="152">
        <f>'[3]Relatório Empregados II'!$BK54:$BK54</f>
        <v>0</v>
      </c>
      <c r="V53" s="169">
        <f>'[3]Relatório Empregados II'!$BN54</f>
        <v>0</v>
      </c>
      <c r="W53" s="210">
        <f>'[3]Relatório Empregados II'!$BP54</f>
        <v>0</v>
      </c>
      <c r="X53" s="144">
        <f>'[3]Relatório Empregados II'!$BR54:$BR54</f>
        <v>1238.1099999999999</v>
      </c>
      <c r="Y53" s="161">
        <f>'[3]Relatório Empregados II'!$BU54</f>
        <v>0</v>
      </c>
      <c r="Z53" s="171">
        <f>'[3]Relatório Empregados II'!$BW54:$BW54</f>
        <v>0</v>
      </c>
      <c r="AA53" s="172">
        <f>'[3]Relatório Empregados II'!$CA54:$CA54</f>
        <v>0</v>
      </c>
      <c r="AB53" s="172">
        <f>'[3]Relatório Empregados II'!$CD54:$CD54</f>
        <v>209</v>
      </c>
      <c r="AC53" s="172">
        <f>'[3]Relatório Empregados II'!$CG54:$CG54</f>
        <v>0</v>
      </c>
      <c r="AD53" s="172">
        <f>'[3]Relatório Empregados II'!$CJ54</f>
        <v>0</v>
      </c>
      <c r="AE53" s="172">
        <f>'[3]Relatório Empregados II'!$CL54</f>
        <v>0</v>
      </c>
      <c r="AF53" s="172">
        <f>'[3]Relatório Empregados II'!$CN54:$CN54</f>
        <v>0</v>
      </c>
      <c r="AG53" s="172">
        <f>'[3]Relatório Empregados II'!$CQ54</f>
        <v>0</v>
      </c>
      <c r="AH53" s="144">
        <f>'[3]Relatório Empregados II'!$CS54:$CS54</f>
        <v>121.9</v>
      </c>
      <c r="AI53" s="161">
        <f>'[3]Relatório Empregados II'!$CV54:$CV54</f>
        <v>0</v>
      </c>
      <c r="AJ53" s="144">
        <f>'[3]Relatório Empregados II'!$CY54:$CY54</f>
        <v>423.62473999999997</v>
      </c>
      <c r="AK53" s="161">
        <f>'[3]Relatório Empregados II'!$DB54:$DB54</f>
        <v>423.62473999999997</v>
      </c>
      <c r="AL53" s="144">
        <f>'[3]Relatório Empregados II'!$DE54:$DE54</f>
        <v>0</v>
      </c>
      <c r="AM53" s="144">
        <f>'[3]Relatório Empregados II'!$DH54</f>
        <v>0</v>
      </c>
      <c r="AN53" s="161">
        <f>'[3]Relatório Empregados II'!$DJ54</f>
        <v>423.62473999999997</v>
      </c>
      <c r="AO53" s="144">
        <f>'[3]Relatório Empregados II'!$DL54</f>
        <v>0</v>
      </c>
      <c r="AP53" s="144">
        <f>'[3]Relatório Empregados II'!$DM$3:$DM54</f>
        <v>0</v>
      </c>
      <c r="AQ53" s="161"/>
      <c r="AR53" s="161"/>
      <c r="AS53" s="144">
        <f>'[3]Relatório Empregados II'!$DQ54:$DQ54</f>
        <v>0</v>
      </c>
      <c r="AT53" s="173">
        <f>'[3]Relatório Empregados II'!$DT54</f>
        <v>0</v>
      </c>
      <c r="AU53" s="171">
        <f>'[3]Relatório Empregados II'!$DV54</f>
        <v>0</v>
      </c>
      <c r="AV53" s="171">
        <f>'[3]Relatório Empregados II'!$DX54</f>
        <v>0</v>
      </c>
      <c r="AW53" s="160">
        <f>'[3]Relatório Empregados II'!$DZ54</f>
        <v>0</v>
      </c>
      <c r="AX53" s="160">
        <f>'[3]Relatório Empregados II'!$EB54</f>
        <v>0</v>
      </c>
      <c r="AY53" s="171" t="str">
        <f>'[3]Relatório Empregados II'!$ED54</f>
        <v>HIGIENIZAÇAO</v>
      </c>
      <c r="AZ53" s="160">
        <f>'[3]Relatório Empregados II'!$EH54</f>
        <v>0</v>
      </c>
      <c r="BA53" s="160">
        <f>'[3]Relatório Empregados II'!$EJ54</f>
        <v>0</v>
      </c>
    </row>
    <row r="54" spans="1:53">
      <c r="A54" s="174" t="str">
        <f>IFERROR(('[3]Relatório Empregados II'!$A55:$B55),"")</f>
        <v>31/07/2020</v>
      </c>
      <c r="B54" s="146" t="str">
        <f>'[3]Relatório Empregados II'!$D55:$D55</f>
        <v>12955134000900</v>
      </c>
      <c r="C54" s="162" t="str">
        <f>'[3]Relatório Empregados II'!$G55:$G55</f>
        <v>INSTITUTO DIVA ALVES DO BRASIL</v>
      </c>
      <c r="D54" s="165" t="str">
        <f>'[3]Relatório Empregados II'!$J55</f>
        <v>6033075</v>
      </c>
      <c r="E54" s="147" t="str">
        <f>'[3]Relatório Empregados II'!$L55:L55</f>
        <v>UPA 24H PARQUE LAFAIETE - DUQUE DE CAXIAS I</v>
      </c>
      <c r="F54" s="148" t="str">
        <f>'[3]Relatório Empregados II'!$P55:$P55</f>
        <v>0008/2020</v>
      </c>
      <c r="G54" s="177" cm="1">
        <f t="array" ref="G54">'[3]Relatório Empregados II'!$T55:T55</f>
        <v>2020</v>
      </c>
      <c r="H54" s="149" t="str">
        <f>'[3]Relatório Empregados II'!$W55</f>
        <v>07</v>
      </c>
      <c r="I54" s="150">
        <f>'[3]Relatório Empregados II'!$Y55:$Y55</f>
        <v>0</v>
      </c>
      <c r="J54" s="151">
        <f>'[3]Relatório Empregados II'!$AB55:$AB55</f>
        <v>0</v>
      </c>
      <c r="K54" s="166">
        <f>'[3]Relatório Empregados II'!$AE55:$AE55</f>
        <v>0</v>
      </c>
      <c r="L54" s="167" cm="1">
        <f t="array" ref="L54">'[3]Relatório Empregados II'!$AI55:$AI55</f>
        <v>322205</v>
      </c>
      <c r="M54" s="153">
        <f>'[3]Relatório Empregados II'!$AL55:$AL55</f>
        <v>0</v>
      </c>
      <c r="N54" s="154">
        <f>'[3]Relatório Empregados II'!$AP55</f>
        <v>0</v>
      </c>
      <c r="O54" s="167">
        <f>'[3]Relatório Empregados II'!$AR55</f>
        <v>0</v>
      </c>
      <c r="P54" s="155">
        <f>'[3]Relatório Empregados II'!$AT55:$AT55</f>
        <v>0</v>
      </c>
      <c r="Q54" s="156">
        <f>'[3]Relatório Empregados II'!$AX55:$AX55</f>
        <v>180</v>
      </c>
      <c r="R54" s="157">
        <f>'[3]Relatório Empregados II'!$BA55:$BA55</f>
        <v>0</v>
      </c>
      <c r="S54" s="158" t="str">
        <f>'[3]Relatório Empregados II'!$BE55:$BE55</f>
        <v/>
      </c>
      <c r="T54" s="158" t="str">
        <f>'[3]Relatório Empregados II'!$BH55:$BH55</f>
        <v>CLT</v>
      </c>
      <c r="U54" s="152">
        <f>'[3]Relatório Empregados II'!$BK55:$BK55</f>
        <v>0</v>
      </c>
      <c r="V54" s="169">
        <f>'[3]Relatório Empregados II'!$BN55</f>
        <v>0</v>
      </c>
      <c r="W54" s="210">
        <f>'[3]Relatório Empregados II'!$BP55</f>
        <v>0</v>
      </c>
      <c r="X54" s="144">
        <f>'[3]Relatório Empregados II'!$BR55:$BR55</f>
        <v>1665.93</v>
      </c>
      <c r="Y54" s="161">
        <f>'[3]Relatório Empregados II'!$BU55</f>
        <v>0</v>
      </c>
      <c r="Z54" s="171">
        <f>'[3]Relatório Empregados II'!$BW55:$BW55</f>
        <v>0</v>
      </c>
      <c r="AA54" s="172">
        <f>'[3]Relatório Empregados II'!$CA55:$CA55</f>
        <v>0</v>
      </c>
      <c r="AB54" s="172">
        <f>'[3]Relatório Empregados II'!$CD55:$CD55</f>
        <v>0</v>
      </c>
      <c r="AC54" s="172">
        <f>'[3]Relatório Empregados II'!$CG55:$CG55</f>
        <v>0</v>
      </c>
      <c r="AD54" s="172">
        <f>'[3]Relatório Empregados II'!$CJ55</f>
        <v>0</v>
      </c>
      <c r="AE54" s="172">
        <f>'[3]Relatório Empregados II'!$CL55</f>
        <v>0</v>
      </c>
      <c r="AF54" s="172">
        <f>'[3]Relatório Empregados II'!$CN55:$CN55</f>
        <v>0</v>
      </c>
      <c r="AG54" s="172">
        <f>'[3]Relatório Empregados II'!$CQ55</f>
        <v>0</v>
      </c>
      <c r="AH54" s="144">
        <f>'[3]Relatório Empregados II'!$CS55:$CS55</f>
        <v>0</v>
      </c>
      <c r="AI54" s="161">
        <f>'[3]Relatório Empregados II'!$CV55:$CV55</f>
        <v>0</v>
      </c>
      <c r="AJ54" s="144">
        <f>'[3]Relatório Empregados II'!$CY55:$CY55</f>
        <v>521.23054000000002</v>
      </c>
      <c r="AK54" s="161">
        <f>'[3]Relatório Empregados II'!$DB55:$DB55</f>
        <v>521.23054000000002</v>
      </c>
      <c r="AL54" s="144">
        <f>'[3]Relatório Empregados II'!$DE55:$DE55</f>
        <v>0</v>
      </c>
      <c r="AM54" s="144">
        <f>'[3]Relatório Empregados II'!$DH55</f>
        <v>0</v>
      </c>
      <c r="AN54" s="161">
        <f>'[3]Relatório Empregados II'!$DJ55</f>
        <v>521.23054000000002</v>
      </c>
      <c r="AO54" s="144">
        <f>'[3]Relatório Empregados II'!$DL55</f>
        <v>0</v>
      </c>
      <c r="AP54" s="144">
        <f>'[3]Relatório Empregados II'!$DM$3:$DM55</f>
        <v>0</v>
      </c>
      <c r="AQ54" s="161"/>
      <c r="AR54" s="161"/>
      <c r="AS54" s="144">
        <f>'[3]Relatório Empregados II'!$DQ55:$DQ55</f>
        <v>0</v>
      </c>
      <c r="AT54" s="173">
        <f>'[3]Relatório Empregados II'!$DT55</f>
        <v>0</v>
      </c>
      <c r="AU54" s="171">
        <f>'[3]Relatório Empregados II'!$DV55</f>
        <v>0</v>
      </c>
      <c r="AV54" s="171">
        <f>'[3]Relatório Empregados II'!$DX55</f>
        <v>0</v>
      </c>
      <c r="AW54" s="160">
        <f>'[3]Relatório Empregados II'!$DZ55</f>
        <v>0</v>
      </c>
      <c r="AX54" s="160">
        <f>'[3]Relatório Empregados II'!$EB55</f>
        <v>0</v>
      </c>
      <c r="AY54" s="171" t="str">
        <f>'[3]Relatório Empregados II'!$ED55</f>
        <v>SALA DE OBSERVAÇAO</v>
      </c>
      <c r="AZ54" s="160">
        <f>'[3]Relatório Empregados II'!$EH55</f>
        <v>0</v>
      </c>
      <c r="BA54" s="160">
        <f>'[3]Relatório Empregados II'!$EJ55</f>
        <v>0</v>
      </c>
    </row>
    <row r="55" spans="1:53">
      <c r="A55" s="174" t="str">
        <f>IFERROR(('[3]Relatório Empregados II'!$A56:$B56),"")</f>
        <v>31/07/2020</v>
      </c>
      <c r="B55" s="146" t="str">
        <f>'[3]Relatório Empregados II'!$D56:$D56</f>
        <v>12955134000900</v>
      </c>
      <c r="C55" s="162" t="str">
        <f>'[3]Relatório Empregados II'!$G56:$G56</f>
        <v>INSTITUTO DIVA ALVES DO BRASIL</v>
      </c>
      <c r="D55" s="165" t="str">
        <f>'[3]Relatório Empregados II'!$J56</f>
        <v>6033075</v>
      </c>
      <c r="E55" s="147" t="str">
        <f>'[3]Relatório Empregados II'!$L56:L56</f>
        <v>UPA 24H PARQUE LAFAIETE - DUQUE DE CAXIAS I</v>
      </c>
      <c r="F55" s="148" t="str">
        <f>'[3]Relatório Empregados II'!$P56:$P56</f>
        <v>0008/2020</v>
      </c>
      <c r="G55" s="177" cm="1">
        <f t="array" ref="G55">'[3]Relatório Empregados II'!$T56:T56</f>
        <v>2020</v>
      </c>
      <c r="H55" s="149" t="str">
        <f>'[3]Relatório Empregados II'!$W56</f>
        <v>07</v>
      </c>
      <c r="I55" s="150">
        <f>'[3]Relatório Empregados II'!$Y56:$Y56</f>
        <v>0</v>
      </c>
      <c r="J55" s="151">
        <f>'[3]Relatório Empregados II'!$AB56:$AB56</f>
        <v>0</v>
      </c>
      <c r="K55" s="166">
        <f>'[3]Relatório Empregados II'!$AE56:$AE56</f>
        <v>0</v>
      </c>
      <c r="L55" s="167" cm="1">
        <f t="array" ref="L55">'[3]Relatório Empregados II'!$AI56:$AI56</f>
        <v>517410</v>
      </c>
      <c r="M55" s="153">
        <f>'[3]Relatório Empregados II'!$AL56:$AL56</f>
        <v>0</v>
      </c>
      <c r="N55" s="154">
        <f>'[3]Relatório Empregados II'!$AP56</f>
        <v>0</v>
      </c>
      <c r="O55" s="167">
        <f>'[3]Relatório Empregados II'!$AR56</f>
        <v>0</v>
      </c>
      <c r="P55" s="155">
        <f>'[3]Relatório Empregados II'!$AT56:$AT56</f>
        <v>0</v>
      </c>
      <c r="Q55" s="156">
        <f>'[3]Relatório Empregados II'!$AX56:$AX56</f>
        <v>180</v>
      </c>
      <c r="R55" s="157">
        <f>'[3]Relatório Empregados II'!$BA56:$BA56</f>
        <v>0</v>
      </c>
      <c r="S55" s="158" t="str">
        <f>'[3]Relatório Empregados II'!$BE56:$BE56</f>
        <v/>
      </c>
      <c r="T55" s="158" t="str">
        <f>'[3]Relatório Empregados II'!$BH56:$BH56</f>
        <v>CLT</v>
      </c>
      <c r="U55" s="152">
        <f>'[3]Relatório Empregados II'!$BK56:$BK56</f>
        <v>0</v>
      </c>
      <c r="V55" s="169">
        <f>'[3]Relatório Empregados II'!$BN56</f>
        <v>0</v>
      </c>
      <c r="W55" s="210">
        <f>'[3]Relatório Empregados II'!$BP56</f>
        <v>0</v>
      </c>
      <c r="X55" s="144">
        <f>'[3]Relatório Empregados II'!$BR56:$BR56</f>
        <v>1375.01</v>
      </c>
      <c r="Y55" s="161">
        <f>'[3]Relatório Empregados II'!$BU56</f>
        <v>0</v>
      </c>
      <c r="Z55" s="171">
        <f>'[3]Relatório Empregados II'!$BW56:$BW56</f>
        <v>0</v>
      </c>
      <c r="AA55" s="172">
        <f>'[3]Relatório Empregados II'!$CA56:$CA56</f>
        <v>0</v>
      </c>
      <c r="AB55" s="172">
        <f>'[3]Relatório Empregados II'!$CD56:$CD56</f>
        <v>0</v>
      </c>
      <c r="AC55" s="172">
        <f>'[3]Relatório Empregados II'!$CG56:$CG56</f>
        <v>0</v>
      </c>
      <c r="AD55" s="172">
        <f>'[3]Relatório Empregados II'!$CJ56</f>
        <v>0</v>
      </c>
      <c r="AE55" s="172">
        <f>'[3]Relatório Empregados II'!$CL56</f>
        <v>0</v>
      </c>
      <c r="AF55" s="172">
        <f>'[3]Relatório Empregados II'!$CN56:$CN56</f>
        <v>0</v>
      </c>
      <c r="AG55" s="172">
        <f>'[3]Relatório Empregados II'!$CQ56</f>
        <v>0</v>
      </c>
      <c r="AH55" s="144">
        <f>'[3]Relatório Empregados II'!$CS56:$CS56</f>
        <v>110</v>
      </c>
      <c r="AI55" s="161">
        <f>'[3]Relatório Empregados II'!$CV56:$CV56</f>
        <v>0</v>
      </c>
      <c r="AJ55" s="144">
        <f>'[3]Relatório Empregados II'!$CY56:$CY56</f>
        <v>382.25277999999997</v>
      </c>
      <c r="AK55" s="161">
        <f>'[3]Relatório Empregados II'!$DB56:$DB56</f>
        <v>382.25277999999997</v>
      </c>
      <c r="AL55" s="144">
        <f>'[3]Relatório Empregados II'!$DE56:$DE56</f>
        <v>0</v>
      </c>
      <c r="AM55" s="144">
        <f>'[3]Relatório Empregados II'!$DH56</f>
        <v>0</v>
      </c>
      <c r="AN55" s="161">
        <f>'[3]Relatório Empregados II'!$DJ56</f>
        <v>382.25277999999997</v>
      </c>
      <c r="AO55" s="144">
        <f>'[3]Relatório Empregados II'!$DL56</f>
        <v>0</v>
      </c>
      <c r="AP55" s="144">
        <f>'[3]Relatório Empregados II'!$DM$3:$DM56</f>
        <v>0</v>
      </c>
      <c r="AQ55" s="161"/>
      <c r="AR55" s="161"/>
      <c r="AS55" s="144">
        <f>'[3]Relatório Empregados II'!$DQ56:$DQ56</f>
        <v>0</v>
      </c>
      <c r="AT55" s="173">
        <f>'[3]Relatório Empregados II'!$DT56</f>
        <v>0</v>
      </c>
      <c r="AU55" s="171">
        <f>'[3]Relatório Empregados II'!$DV56</f>
        <v>0</v>
      </c>
      <c r="AV55" s="171">
        <f>'[3]Relatório Empregados II'!$DX56</f>
        <v>0</v>
      </c>
      <c r="AW55" s="160">
        <f>'[3]Relatório Empregados II'!$DZ56</f>
        <v>0</v>
      </c>
      <c r="AX55" s="160">
        <f>'[3]Relatório Empregados II'!$EB56</f>
        <v>0</v>
      </c>
      <c r="AY55" s="171" t="str">
        <f>'[3]Relatório Empregados II'!$ED56</f>
        <v>SEGURANÇA/ÁREAS COMUNS</v>
      </c>
      <c r="AZ55" s="160">
        <f>'[3]Relatório Empregados II'!$EH56</f>
        <v>0</v>
      </c>
      <c r="BA55" s="160">
        <f>'[3]Relatório Empregados II'!$EJ56</f>
        <v>0</v>
      </c>
    </row>
    <row r="56" spans="1:53">
      <c r="A56" s="174" t="str">
        <f>IFERROR(('[3]Relatório Empregados II'!$A57:$B57),"")</f>
        <v>31/07/2020</v>
      </c>
      <c r="B56" s="146" t="str">
        <f>'[3]Relatório Empregados II'!$D57:$D57</f>
        <v>12955134000900</v>
      </c>
      <c r="C56" s="162" t="str">
        <f>'[3]Relatório Empregados II'!$G57:$G57</f>
        <v>INSTITUTO DIVA ALVES DO BRASIL</v>
      </c>
      <c r="D56" s="165" t="str">
        <f>'[3]Relatório Empregados II'!$J57</f>
        <v>6033075</v>
      </c>
      <c r="E56" s="147" t="str">
        <f>'[3]Relatório Empregados II'!$L57:L57</f>
        <v>UPA 24H PARQUE LAFAIETE - DUQUE DE CAXIAS I</v>
      </c>
      <c r="F56" s="148" t="str">
        <f>'[3]Relatório Empregados II'!$P57:$P57</f>
        <v>0008/2020</v>
      </c>
      <c r="G56" s="177" cm="1">
        <f t="array" ref="G56">'[3]Relatório Empregados II'!$T57:T57</f>
        <v>2020</v>
      </c>
      <c r="H56" s="149" t="str">
        <f>'[3]Relatório Empregados II'!$W57</f>
        <v>07</v>
      </c>
      <c r="I56" s="150">
        <f>'[3]Relatório Empregados II'!$Y57:$Y57</f>
        <v>0</v>
      </c>
      <c r="J56" s="151">
        <f>'[3]Relatório Empregados II'!$AB57:$AB57</f>
        <v>0</v>
      </c>
      <c r="K56" s="166">
        <f>'[3]Relatório Empregados II'!$AE57:$AE57</f>
        <v>0</v>
      </c>
      <c r="L56" s="167" cm="1">
        <f t="array" ref="L56">'[3]Relatório Empregados II'!$AI57:$AI57</f>
        <v>517410</v>
      </c>
      <c r="M56" s="153">
        <f>'[3]Relatório Empregados II'!$AL57:$AL57</f>
        <v>0</v>
      </c>
      <c r="N56" s="154">
        <f>'[3]Relatório Empregados II'!$AP57</f>
        <v>0</v>
      </c>
      <c r="O56" s="167">
        <f>'[3]Relatório Empregados II'!$AR57</f>
        <v>0</v>
      </c>
      <c r="P56" s="155">
        <f>'[3]Relatório Empregados II'!$AT57:$AT57</f>
        <v>0</v>
      </c>
      <c r="Q56" s="156">
        <f>'[3]Relatório Empregados II'!$AX57:$AX57</f>
        <v>180</v>
      </c>
      <c r="R56" s="157">
        <f>'[3]Relatório Empregados II'!$BA57:$BA57</f>
        <v>0</v>
      </c>
      <c r="S56" s="158" t="str">
        <f>'[3]Relatório Empregados II'!$BE57:$BE57</f>
        <v/>
      </c>
      <c r="T56" s="158" t="str">
        <f>'[3]Relatório Empregados II'!$BH57:$BH57</f>
        <v>CLT</v>
      </c>
      <c r="U56" s="152">
        <f>'[3]Relatório Empregados II'!$BK57:$BK57</f>
        <v>0</v>
      </c>
      <c r="V56" s="169">
        <f>'[3]Relatório Empregados II'!$BN57</f>
        <v>0</v>
      </c>
      <c r="W56" s="210">
        <f>'[3]Relatório Empregados II'!$BP57</f>
        <v>0</v>
      </c>
      <c r="X56" s="144">
        <f>'[3]Relatório Empregados II'!$BR57:$BR57</f>
        <v>1375.01</v>
      </c>
      <c r="Y56" s="161">
        <f>'[3]Relatório Empregados II'!$BU57</f>
        <v>0</v>
      </c>
      <c r="Z56" s="171">
        <f>'[3]Relatório Empregados II'!$BW57:$BW57</f>
        <v>0</v>
      </c>
      <c r="AA56" s="172">
        <f>'[3]Relatório Empregados II'!$CA57:$CA57</f>
        <v>0</v>
      </c>
      <c r="AB56" s="172">
        <f>'[3]Relatório Empregados II'!$CD57:$CD57</f>
        <v>209</v>
      </c>
      <c r="AC56" s="172">
        <f>'[3]Relatório Empregados II'!$CG57:$CG57</f>
        <v>0</v>
      </c>
      <c r="AD56" s="172">
        <f>'[3]Relatório Empregados II'!$CJ57</f>
        <v>0</v>
      </c>
      <c r="AE56" s="172">
        <f>'[3]Relatório Empregados II'!$CL57</f>
        <v>0</v>
      </c>
      <c r="AF56" s="172">
        <f>'[3]Relatório Empregados II'!$CN57:$CN57</f>
        <v>0</v>
      </c>
      <c r="AG56" s="172">
        <f>'[3]Relatório Empregados II'!$CQ57</f>
        <v>0</v>
      </c>
      <c r="AH56" s="144">
        <f>'[3]Relatório Empregados II'!$CS57:$CS57</f>
        <v>157.78</v>
      </c>
      <c r="AI56" s="161">
        <f>'[3]Relatório Empregados II'!$CV57:$CV57</f>
        <v>0</v>
      </c>
      <c r="AJ56" s="144">
        <f>'[3]Relatório Empregados II'!$CY57:$CY57</f>
        <v>548.30496000000005</v>
      </c>
      <c r="AK56" s="161">
        <f>'[3]Relatório Empregados II'!$DB57:$DB57</f>
        <v>548.30496000000005</v>
      </c>
      <c r="AL56" s="144">
        <f>'[3]Relatório Empregados II'!$DE57:$DE57</f>
        <v>0</v>
      </c>
      <c r="AM56" s="144">
        <f>'[3]Relatório Empregados II'!$DH57</f>
        <v>0</v>
      </c>
      <c r="AN56" s="161">
        <f>'[3]Relatório Empregados II'!$DJ57</f>
        <v>548.30496000000005</v>
      </c>
      <c r="AO56" s="144">
        <f>'[3]Relatório Empregados II'!$DL57</f>
        <v>0</v>
      </c>
      <c r="AP56" s="144">
        <f>'[3]Relatório Empregados II'!$DM$3:$DM57</f>
        <v>0</v>
      </c>
      <c r="AQ56" s="161"/>
      <c r="AR56" s="161"/>
      <c r="AS56" s="144">
        <f>'[3]Relatório Empregados II'!$DQ57:$DQ57</f>
        <v>0</v>
      </c>
      <c r="AT56" s="173">
        <f>'[3]Relatório Empregados II'!$DT57</f>
        <v>0</v>
      </c>
      <c r="AU56" s="171">
        <f>'[3]Relatório Empregados II'!$DV57</f>
        <v>0</v>
      </c>
      <c r="AV56" s="171">
        <f>'[3]Relatório Empregados II'!$DX57</f>
        <v>0</v>
      </c>
      <c r="AW56" s="160">
        <f>'[3]Relatório Empregados II'!$DZ57</f>
        <v>0</v>
      </c>
      <c r="AX56" s="160">
        <f>'[3]Relatório Empregados II'!$EB57</f>
        <v>0</v>
      </c>
      <c r="AY56" s="171" t="str">
        <f>'[3]Relatório Empregados II'!$ED57</f>
        <v>SEGURANÇA/ÁREAS COMUNS</v>
      </c>
      <c r="AZ56" s="160">
        <f>'[3]Relatório Empregados II'!$EH57</f>
        <v>0</v>
      </c>
      <c r="BA56" s="160">
        <f>'[3]Relatório Empregados II'!$EJ57</f>
        <v>0</v>
      </c>
    </row>
    <row r="57" spans="1:53">
      <c r="A57" s="174" t="str">
        <f>IFERROR(('[3]Relatório Empregados II'!$A58:$B58),"")</f>
        <v>31/07/2020</v>
      </c>
      <c r="B57" s="146" t="str">
        <f>'[3]Relatório Empregados II'!$D58:$D58</f>
        <v>12955134000900</v>
      </c>
      <c r="C57" s="162" t="str">
        <f>'[3]Relatório Empregados II'!$G58:$G58</f>
        <v>INSTITUTO DIVA ALVES DO BRASIL</v>
      </c>
      <c r="D57" s="165" t="str">
        <f>'[3]Relatório Empregados II'!$J58</f>
        <v>6033075</v>
      </c>
      <c r="E57" s="147" t="str">
        <f>'[3]Relatório Empregados II'!$L58:L58</f>
        <v>UPA 24H PARQUE LAFAIETE - DUQUE DE CAXIAS I</v>
      </c>
      <c r="F57" s="148" t="str">
        <f>'[3]Relatório Empregados II'!$P58:$P58</f>
        <v>0008/2020</v>
      </c>
      <c r="G57" s="177" cm="1">
        <f t="array" ref="G57">'[3]Relatório Empregados II'!$T58:T58</f>
        <v>2020</v>
      </c>
      <c r="H57" s="149" t="str">
        <f>'[3]Relatório Empregados II'!$W58</f>
        <v>07</v>
      </c>
      <c r="I57" s="150">
        <f>'[3]Relatório Empregados II'!$Y58:$Y58</f>
        <v>0</v>
      </c>
      <c r="J57" s="151">
        <f>'[3]Relatório Empregados II'!$AB58:$AB58</f>
        <v>0</v>
      </c>
      <c r="K57" s="166">
        <f>'[3]Relatório Empregados II'!$AE58:$AE58</f>
        <v>0</v>
      </c>
      <c r="L57" s="167" cm="1">
        <f t="array" ref="L57">'[3]Relatório Empregados II'!$AI58:$AI58</f>
        <v>515110</v>
      </c>
      <c r="M57" s="153">
        <f>'[3]Relatório Empregados II'!$AL58:$AL58</f>
        <v>0</v>
      </c>
      <c r="N57" s="154">
        <f>'[3]Relatório Empregados II'!$AP58</f>
        <v>0</v>
      </c>
      <c r="O57" s="167">
        <f>'[3]Relatório Empregados II'!$AR58</f>
        <v>0</v>
      </c>
      <c r="P57" s="155">
        <f>'[3]Relatório Empregados II'!$AT58:$AT58</f>
        <v>0</v>
      </c>
      <c r="Q57" s="156">
        <f>'[3]Relatório Empregados II'!$AX58:$AX58</f>
        <v>180</v>
      </c>
      <c r="R57" s="157">
        <f>'[3]Relatório Empregados II'!$BA58:$BA58</f>
        <v>0</v>
      </c>
      <c r="S57" s="158" t="str">
        <f>'[3]Relatório Empregados II'!$BE58:$BE58</f>
        <v/>
      </c>
      <c r="T57" s="158" t="str">
        <f>'[3]Relatório Empregados II'!$BH58:$BH58</f>
        <v>CLT</v>
      </c>
      <c r="U57" s="152">
        <f>'[3]Relatório Empregados II'!$BK58:$BK58</f>
        <v>0</v>
      </c>
      <c r="V57" s="169">
        <f>'[3]Relatório Empregados II'!$BN58</f>
        <v>0</v>
      </c>
      <c r="W57" s="210">
        <f>'[3]Relatório Empregados II'!$BP58</f>
        <v>0</v>
      </c>
      <c r="X57" s="144">
        <f>'[3]Relatório Empregados II'!$BR58:$BR58</f>
        <v>1283.73</v>
      </c>
      <c r="Y57" s="161">
        <f>'[3]Relatório Empregados II'!$BU58</f>
        <v>0</v>
      </c>
      <c r="Z57" s="171">
        <f>'[3]Relatório Empregados II'!$BW58:$BW58</f>
        <v>0</v>
      </c>
      <c r="AA57" s="172">
        <f>'[3]Relatório Empregados II'!$CA58:$CA58</f>
        <v>0</v>
      </c>
      <c r="AB57" s="172">
        <f>'[3]Relatório Empregados II'!$CD58:$CD58</f>
        <v>209</v>
      </c>
      <c r="AC57" s="172">
        <f>'[3]Relatório Empregados II'!$CG58:$CG58</f>
        <v>0</v>
      </c>
      <c r="AD57" s="172">
        <f>'[3]Relatório Empregados II'!$CJ58</f>
        <v>0</v>
      </c>
      <c r="AE57" s="172">
        <f>'[3]Relatório Empregados II'!$CL58</f>
        <v>0</v>
      </c>
      <c r="AF57" s="172">
        <f>'[3]Relatório Empregados II'!$CN58:$CN58</f>
        <v>0</v>
      </c>
      <c r="AG57" s="172">
        <f>'[3]Relatório Empregados II'!$CQ58</f>
        <v>0</v>
      </c>
      <c r="AH57" s="144">
        <f>'[3]Relatório Empregados II'!$CS58:$CS58</f>
        <v>125.78</v>
      </c>
      <c r="AI57" s="161">
        <f>'[3]Relatório Empregados II'!$CV58:$CV58</f>
        <v>0</v>
      </c>
      <c r="AJ57" s="144">
        <f>'[3]Relatório Empregados II'!$CY58:$CY58</f>
        <v>437.09106000000003</v>
      </c>
      <c r="AK57" s="161">
        <f>'[3]Relatório Empregados II'!$DB58:$DB58</f>
        <v>437.09106000000003</v>
      </c>
      <c r="AL57" s="144">
        <f>'[3]Relatório Empregados II'!$DE58:$DE58</f>
        <v>0</v>
      </c>
      <c r="AM57" s="144">
        <f>'[3]Relatório Empregados II'!$DH58</f>
        <v>0</v>
      </c>
      <c r="AN57" s="161">
        <f>'[3]Relatório Empregados II'!$DJ58</f>
        <v>437.09106000000003</v>
      </c>
      <c r="AO57" s="144">
        <f>'[3]Relatório Empregados II'!$DL58</f>
        <v>0</v>
      </c>
      <c r="AP57" s="144">
        <f>'[3]Relatório Empregados II'!$DM$3:$DM58</f>
        <v>0</v>
      </c>
      <c r="AQ57" s="161"/>
      <c r="AR57" s="161"/>
      <c r="AS57" s="144">
        <f>'[3]Relatório Empregados II'!$DQ58:$DQ58</f>
        <v>0</v>
      </c>
      <c r="AT57" s="173">
        <f>'[3]Relatório Empregados II'!$DT58</f>
        <v>0</v>
      </c>
      <c r="AU57" s="171">
        <f>'[3]Relatório Empregados II'!$DV58</f>
        <v>0</v>
      </c>
      <c r="AV57" s="171">
        <f>'[3]Relatório Empregados II'!$DX58</f>
        <v>0</v>
      </c>
      <c r="AW57" s="160">
        <f>'[3]Relatório Empregados II'!$DZ58</f>
        <v>0</v>
      </c>
      <c r="AX57" s="160">
        <f>'[3]Relatório Empregados II'!$EB58</f>
        <v>0</v>
      </c>
      <c r="AY57" s="171" t="str">
        <f>'[3]Relatório Empregados II'!$ED58</f>
        <v>ACOLHIMENTO</v>
      </c>
      <c r="AZ57" s="160">
        <f>'[3]Relatório Empregados II'!$EH58</f>
        <v>0</v>
      </c>
      <c r="BA57" s="160">
        <f>'[3]Relatório Empregados II'!$EJ58</f>
        <v>0</v>
      </c>
    </row>
    <row r="58" spans="1:53">
      <c r="A58" s="174" t="str">
        <f>IFERROR(('[3]Relatório Empregados II'!$A59:$B59),"")</f>
        <v>31/07/2020</v>
      </c>
      <c r="B58" s="146" t="str">
        <f>'[3]Relatório Empregados II'!$D59:$D59</f>
        <v>12955134000900</v>
      </c>
      <c r="C58" s="162" t="str">
        <f>'[3]Relatório Empregados II'!$G59:$G59</f>
        <v>INSTITUTO DIVA ALVES DO BRASIL</v>
      </c>
      <c r="D58" s="165" t="str">
        <f>'[3]Relatório Empregados II'!$J59</f>
        <v>6033075</v>
      </c>
      <c r="E58" s="147" t="str">
        <f>'[3]Relatório Empregados II'!$L59:L59</f>
        <v>UPA 24H PARQUE LAFAIETE - DUQUE DE CAXIAS I</v>
      </c>
      <c r="F58" s="148" t="str">
        <f>'[3]Relatório Empregados II'!$P59:$P59</f>
        <v>0008/2020</v>
      </c>
      <c r="G58" s="177" cm="1">
        <f t="array" ref="G58">'[3]Relatório Empregados II'!$T59:T59</f>
        <v>2020</v>
      </c>
      <c r="H58" s="149" t="str">
        <f>'[3]Relatório Empregados II'!$W59</f>
        <v>07</v>
      </c>
      <c r="I58" s="150">
        <f>'[3]Relatório Empregados II'!$Y59:$Y59</f>
        <v>0</v>
      </c>
      <c r="J58" s="151">
        <f>'[3]Relatório Empregados II'!$AB59:$AB59</f>
        <v>0</v>
      </c>
      <c r="K58" s="166">
        <f>'[3]Relatório Empregados II'!$AE59:$AE59</f>
        <v>0</v>
      </c>
      <c r="L58" s="167" cm="1">
        <f t="array" ref="L58">'[3]Relatório Empregados II'!$AI59:$AI59</f>
        <v>422105</v>
      </c>
      <c r="M58" s="153">
        <f>'[3]Relatório Empregados II'!$AL59:$AL59</f>
        <v>0</v>
      </c>
      <c r="N58" s="154">
        <f>'[3]Relatório Empregados II'!$AP59</f>
        <v>0</v>
      </c>
      <c r="O58" s="167">
        <f>'[3]Relatório Empregados II'!$AR59</f>
        <v>0</v>
      </c>
      <c r="P58" s="155">
        <f>'[3]Relatório Empregados II'!$AT59:$AT59</f>
        <v>0</v>
      </c>
      <c r="Q58" s="156">
        <f>'[3]Relatório Empregados II'!$AX59:$AX59</f>
        <v>180</v>
      </c>
      <c r="R58" s="157">
        <f>'[3]Relatório Empregados II'!$BA59:$BA59</f>
        <v>0</v>
      </c>
      <c r="S58" s="158" t="str">
        <f>'[3]Relatório Empregados II'!$BE59:$BE59</f>
        <v/>
      </c>
      <c r="T58" s="158" t="str">
        <f>'[3]Relatório Empregados II'!$BH59:$BH59</f>
        <v>CLT</v>
      </c>
      <c r="U58" s="152">
        <f>'[3]Relatório Empregados II'!$BK59:$BK59</f>
        <v>0</v>
      </c>
      <c r="V58" s="169">
        <f>'[3]Relatório Empregados II'!$BN59</f>
        <v>0</v>
      </c>
      <c r="W58" s="210">
        <f>'[3]Relatório Empregados II'!$BP59</f>
        <v>0</v>
      </c>
      <c r="X58" s="144">
        <f>'[3]Relatório Empregados II'!$BR59:$BR59</f>
        <v>1375.01</v>
      </c>
      <c r="Y58" s="161">
        <f>'[3]Relatório Empregados II'!$BU59</f>
        <v>0</v>
      </c>
      <c r="Z58" s="171">
        <f>'[3]Relatório Empregados II'!$BW59:$BW59</f>
        <v>0</v>
      </c>
      <c r="AA58" s="172">
        <f>'[3]Relatório Empregados II'!$CA59:$CA59</f>
        <v>0</v>
      </c>
      <c r="AB58" s="172">
        <f>'[3]Relatório Empregados II'!$CD59:$CD59</f>
        <v>209</v>
      </c>
      <c r="AC58" s="172">
        <f>'[3]Relatório Empregados II'!$CG59:$CG59</f>
        <v>0</v>
      </c>
      <c r="AD58" s="172">
        <f>'[3]Relatório Empregados II'!$CJ59</f>
        <v>0</v>
      </c>
      <c r="AE58" s="172">
        <f>'[3]Relatório Empregados II'!$CL59</f>
        <v>0</v>
      </c>
      <c r="AF58" s="172">
        <f>'[3]Relatório Empregados II'!$CN59:$CN59</f>
        <v>0</v>
      </c>
      <c r="AG58" s="172">
        <f>'[3]Relatório Empregados II'!$CQ59</f>
        <v>0</v>
      </c>
      <c r="AH58" s="144">
        <f>'[3]Relatório Empregados II'!$CS59:$CS59</f>
        <v>133.53</v>
      </c>
      <c r="AI58" s="161">
        <f>'[3]Relatório Empregados II'!$CV59:$CV59</f>
        <v>0</v>
      </c>
      <c r="AJ58" s="144">
        <f>'[3]Relatório Empregados II'!$CY59:$CY59</f>
        <v>464.04038000000003</v>
      </c>
      <c r="AK58" s="161">
        <f>'[3]Relatório Empregados II'!$DB59:$DB59</f>
        <v>464.04038000000003</v>
      </c>
      <c r="AL58" s="144">
        <f>'[3]Relatório Empregados II'!$DE59:$DE59</f>
        <v>0</v>
      </c>
      <c r="AM58" s="144">
        <f>'[3]Relatório Empregados II'!$DH59</f>
        <v>0</v>
      </c>
      <c r="AN58" s="161">
        <f>'[3]Relatório Empregados II'!$DJ59</f>
        <v>464.04038000000003</v>
      </c>
      <c r="AO58" s="144">
        <f>'[3]Relatório Empregados II'!$DL59</f>
        <v>0</v>
      </c>
      <c r="AP58" s="144">
        <f>'[3]Relatório Empregados II'!$DM$3:$DM59</f>
        <v>0</v>
      </c>
      <c r="AQ58" s="161"/>
      <c r="AR58" s="161"/>
      <c r="AS58" s="144">
        <f>'[3]Relatório Empregados II'!$DQ59:$DQ59</f>
        <v>0</v>
      </c>
      <c r="AT58" s="173">
        <f>'[3]Relatório Empregados II'!$DT59</f>
        <v>0</v>
      </c>
      <c r="AU58" s="171">
        <f>'[3]Relatório Empregados II'!$DV59</f>
        <v>0</v>
      </c>
      <c r="AV58" s="171">
        <f>'[3]Relatório Empregados II'!$DX59</f>
        <v>0</v>
      </c>
      <c r="AW58" s="160">
        <f>'[3]Relatório Empregados II'!$DZ59</f>
        <v>0</v>
      </c>
      <c r="AX58" s="160">
        <f>'[3]Relatório Empregados II'!$EB59</f>
        <v>0</v>
      </c>
      <c r="AY58" s="171" t="str">
        <f>'[3]Relatório Empregados II'!$ED59</f>
        <v>RECEPÇÃO</v>
      </c>
      <c r="AZ58" s="160">
        <f>'[3]Relatório Empregados II'!$EH59</f>
        <v>0</v>
      </c>
      <c r="BA58" s="160">
        <f>'[3]Relatório Empregados II'!$EJ59</f>
        <v>0</v>
      </c>
    </row>
    <row r="59" spans="1:53">
      <c r="A59" s="174" t="str">
        <f>IFERROR(('[3]Relatório Empregados II'!$A60:$B60),"")</f>
        <v>31/07/2020</v>
      </c>
      <c r="B59" s="146" t="str">
        <f>'[3]Relatório Empregados II'!$D60:$D60</f>
        <v>12955134000900</v>
      </c>
      <c r="C59" s="162" t="str">
        <f>'[3]Relatório Empregados II'!$G60:$G60</f>
        <v>INSTITUTO DIVA ALVES DO BRASIL</v>
      </c>
      <c r="D59" s="165" t="str">
        <f>'[3]Relatório Empregados II'!$J60</f>
        <v>6033075</v>
      </c>
      <c r="E59" s="147" t="str">
        <f>'[3]Relatório Empregados II'!$L60:L60</f>
        <v>UPA 24H PARQUE LAFAIETE - DUQUE DE CAXIAS I</v>
      </c>
      <c r="F59" s="148" t="str">
        <f>'[3]Relatório Empregados II'!$P60:$P60</f>
        <v>0008/2020</v>
      </c>
      <c r="G59" s="177" cm="1">
        <f t="array" ref="G59">'[3]Relatório Empregados II'!$T60:T60</f>
        <v>2020</v>
      </c>
      <c r="H59" s="149" t="str">
        <f>'[3]Relatório Empregados II'!$W60</f>
        <v>07</v>
      </c>
      <c r="I59" s="150">
        <f>'[3]Relatório Empregados II'!$Y60:$Y60</f>
        <v>0</v>
      </c>
      <c r="J59" s="151">
        <f>'[3]Relatório Empregados II'!$AB60:$AB60</f>
        <v>0</v>
      </c>
      <c r="K59" s="166">
        <f>'[3]Relatório Empregados II'!$AE60:$AE60</f>
        <v>0</v>
      </c>
      <c r="L59" s="167" cm="1">
        <f t="array" ref="L59">'[3]Relatório Empregados II'!$AI60:$AI60</f>
        <v>517410</v>
      </c>
      <c r="M59" s="153">
        <f>'[3]Relatório Empregados II'!$AL60:$AL60</f>
        <v>0</v>
      </c>
      <c r="N59" s="154">
        <f>'[3]Relatório Empregados II'!$AP60</f>
        <v>0</v>
      </c>
      <c r="O59" s="167">
        <f>'[3]Relatório Empregados II'!$AR60</f>
        <v>0</v>
      </c>
      <c r="P59" s="155">
        <f>'[3]Relatório Empregados II'!$AT60:$AT60</f>
        <v>0</v>
      </c>
      <c r="Q59" s="156">
        <f>'[3]Relatório Empregados II'!$AX60:$AX60</f>
        <v>180</v>
      </c>
      <c r="R59" s="157">
        <f>'[3]Relatório Empregados II'!$BA60:$BA60</f>
        <v>0</v>
      </c>
      <c r="S59" s="158" t="str">
        <f>'[3]Relatório Empregados II'!$BE60:$BE60</f>
        <v/>
      </c>
      <c r="T59" s="158" t="str">
        <f>'[3]Relatório Empregados II'!$BH60:$BH60</f>
        <v>CLT</v>
      </c>
      <c r="U59" s="152">
        <f>'[3]Relatório Empregados II'!$BK60:$BK60</f>
        <v>0</v>
      </c>
      <c r="V59" s="169">
        <f>'[3]Relatório Empregados II'!$BN60</f>
        <v>0</v>
      </c>
      <c r="W59" s="210">
        <f>'[3]Relatório Empregados II'!$BP60</f>
        <v>0</v>
      </c>
      <c r="X59" s="144">
        <f>'[3]Relatório Empregados II'!$BR60:$BR60</f>
        <v>1375.01</v>
      </c>
      <c r="Y59" s="161">
        <f>'[3]Relatório Empregados II'!$BU60</f>
        <v>0</v>
      </c>
      <c r="Z59" s="171">
        <f>'[3]Relatório Empregados II'!$BW60:$BW60</f>
        <v>0</v>
      </c>
      <c r="AA59" s="172">
        <f>'[3]Relatório Empregados II'!$CA60:$CA60</f>
        <v>0</v>
      </c>
      <c r="AB59" s="172">
        <f>'[3]Relatório Empregados II'!$CD60:$CD60</f>
        <v>209</v>
      </c>
      <c r="AC59" s="172">
        <f>'[3]Relatório Empregados II'!$CG60:$CG60</f>
        <v>0</v>
      </c>
      <c r="AD59" s="172">
        <f>'[3]Relatório Empregados II'!$CJ60</f>
        <v>0</v>
      </c>
      <c r="AE59" s="172">
        <f>'[3]Relatório Empregados II'!$CL60</f>
        <v>0</v>
      </c>
      <c r="AF59" s="172">
        <f>'[3]Relatório Empregados II'!$CN60:$CN60</f>
        <v>0</v>
      </c>
      <c r="AG59" s="172">
        <f>'[3]Relatório Empregados II'!$CQ60</f>
        <v>0</v>
      </c>
      <c r="AH59" s="144">
        <f>'[3]Relatório Empregados II'!$CS60:$CS60</f>
        <v>146.21</v>
      </c>
      <c r="AI59" s="161">
        <f>'[3]Relatório Empregados II'!$CV60:$CV60</f>
        <v>0</v>
      </c>
      <c r="AJ59" s="144">
        <f>'[3]Relatório Empregados II'!$CY60:$CY60</f>
        <v>508.10059999999999</v>
      </c>
      <c r="AK59" s="161">
        <f>'[3]Relatório Empregados II'!$DB60:$DB60</f>
        <v>508.10059999999999</v>
      </c>
      <c r="AL59" s="144">
        <f>'[3]Relatório Empregados II'!$DE60:$DE60</f>
        <v>0</v>
      </c>
      <c r="AM59" s="144">
        <f>'[3]Relatório Empregados II'!$DH60</f>
        <v>0</v>
      </c>
      <c r="AN59" s="161">
        <f>'[3]Relatório Empregados II'!$DJ60</f>
        <v>508.10059999999999</v>
      </c>
      <c r="AO59" s="144">
        <f>'[3]Relatório Empregados II'!$DL60</f>
        <v>0</v>
      </c>
      <c r="AP59" s="144">
        <f>'[3]Relatório Empregados II'!$DM$3:$DM60</f>
        <v>0</v>
      </c>
      <c r="AQ59" s="161"/>
      <c r="AR59" s="161"/>
      <c r="AS59" s="144">
        <f>'[3]Relatório Empregados II'!$DQ60:$DQ60</f>
        <v>0</v>
      </c>
      <c r="AT59" s="173">
        <f>'[3]Relatório Empregados II'!$DT60</f>
        <v>0</v>
      </c>
      <c r="AU59" s="171">
        <f>'[3]Relatório Empregados II'!$DV60</f>
        <v>0</v>
      </c>
      <c r="AV59" s="171">
        <f>'[3]Relatório Empregados II'!$DX60</f>
        <v>0</v>
      </c>
      <c r="AW59" s="160">
        <f>'[3]Relatório Empregados II'!$DZ60</f>
        <v>0</v>
      </c>
      <c r="AX59" s="160">
        <f>'[3]Relatório Empregados II'!$EB60</f>
        <v>0</v>
      </c>
      <c r="AY59" s="171" t="str">
        <f>'[3]Relatório Empregados II'!$ED60</f>
        <v>SEGURANÇA/ÁREAS COMUNS</v>
      </c>
      <c r="AZ59" s="160">
        <f>'[3]Relatório Empregados II'!$EH60</f>
        <v>0</v>
      </c>
      <c r="BA59" s="160">
        <f>'[3]Relatório Empregados II'!$EJ60</f>
        <v>0</v>
      </c>
    </row>
    <row r="60" spans="1:53">
      <c r="A60" s="174" t="str">
        <f>IFERROR(('[3]Relatório Empregados II'!$A61:$B61),"")</f>
        <v>31/07/2020</v>
      </c>
      <c r="B60" s="146" t="str">
        <f>'[3]Relatório Empregados II'!$D61:$D61</f>
        <v>12955134000900</v>
      </c>
      <c r="C60" s="162" t="str">
        <f>'[3]Relatório Empregados II'!$G61:$G61</f>
        <v>INSTITUTO DIVA ALVES DO BRASIL</v>
      </c>
      <c r="D60" s="165" t="str">
        <f>'[3]Relatório Empregados II'!$J61</f>
        <v>6033075</v>
      </c>
      <c r="E60" s="147" t="str">
        <f>'[3]Relatório Empregados II'!$L61:L61</f>
        <v>UPA 24H PARQUE LAFAIETE - DUQUE DE CAXIAS I</v>
      </c>
      <c r="F60" s="148" t="str">
        <f>'[3]Relatório Empregados II'!$P61:$P61</f>
        <v>0008/2020</v>
      </c>
      <c r="G60" s="177" cm="1">
        <f t="array" ref="G60">'[3]Relatório Empregados II'!$T61:T61</f>
        <v>2020</v>
      </c>
      <c r="H60" s="149" t="str">
        <f>'[3]Relatório Empregados II'!$W61</f>
        <v>07</v>
      </c>
      <c r="I60" s="150">
        <f>'[3]Relatório Empregados II'!$Y61:$Y61</f>
        <v>0</v>
      </c>
      <c r="J60" s="151">
        <f>'[3]Relatório Empregados II'!$AB61:$AB61</f>
        <v>0</v>
      </c>
      <c r="K60" s="166">
        <f>'[3]Relatório Empregados II'!$AE61:$AE61</f>
        <v>0</v>
      </c>
      <c r="L60" s="167" cm="1">
        <f t="array" ref="L60">'[3]Relatório Empregados II'!$AI61:$AI61</f>
        <v>410105</v>
      </c>
      <c r="M60" s="153">
        <f>'[3]Relatório Empregados II'!$AL61:$AL61</f>
        <v>0</v>
      </c>
      <c r="N60" s="154">
        <f>'[3]Relatório Empregados II'!$AP61</f>
        <v>0</v>
      </c>
      <c r="O60" s="167">
        <f>'[3]Relatório Empregados II'!$AR61</f>
        <v>0</v>
      </c>
      <c r="P60" s="155">
        <f>'[3]Relatório Empregados II'!$AT61:$AT61</f>
        <v>0</v>
      </c>
      <c r="Q60" s="156">
        <f>'[3]Relatório Empregados II'!$AX61:$AX61</f>
        <v>180</v>
      </c>
      <c r="R60" s="157">
        <f>'[3]Relatório Empregados II'!$BA61:$BA61</f>
        <v>0</v>
      </c>
      <c r="S60" s="158" t="str">
        <f>'[3]Relatório Empregados II'!$BE61:$BE61</f>
        <v/>
      </c>
      <c r="T60" s="158" t="str">
        <f>'[3]Relatório Empregados II'!$BH61:$BH61</f>
        <v>CLT</v>
      </c>
      <c r="U60" s="152">
        <f>'[3]Relatório Empregados II'!$BK61:$BK61</f>
        <v>0</v>
      </c>
      <c r="V60" s="169">
        <f>'[3]Relatório Empregados II'!$BN61</f>
        <v>0</v>
      </c>
      <c r="W60" s="210">
        <f>'[3]Relatório Empregados II'!$BP61</f>
        <v>0</v>
      </c>
      <c r="X60" s="144">
        <f>'[3]Relatório Empregados II'!$BR61:$BR61</f>
        <v>1660</v>
      </c>
      <c r="Y60" s="161">
        <f>'[3]Relatório Empregados II'!$BU61</f>
        <v>0</v>
      </c>
      <c r="Z60" s="171">
        <f>'[3]Relatório Empregados II'!$BW61:$BW61</f>
        <v>0</v>
      </c>
      <c r="AA60" s="172">
        <f>'[3]Relatório Empregados II'!$CA61:$CA61</f>
        <v>677.22</v>
      </c>
      <c r="AB60" s="172">
        <f>'[3]Relatório Empregados II'!$CD61:$CD61</f>
        <v>0</v>
      </c>
      <c r="AC60" s="172">
        <f>'[3]Relatório Empregados II'!$CG61:$CG61</f>
        <v>0</v>
      </c>
      <c r="AD60" s="172">
        <f>'[3]Relatório Empregados II'!$CJ61</f>
        <v>0</v>
      </c>
      <c r="AE60" s="172">
        <f>'[3]Relatório Empregados II'!$CL61</f>
        <v>0</v>
      </c>
      <c r="AF60" s="172">
        <f>'[3]Relatório Empregados II'!$CN61:$CN61</f>
        <v>0</v>
      </c>
      <c r="AG60" s="172">
        <f>'[3]Relatório Empregados II'!$CQ61</f>
        <v>0</v>
      </c>
      <c r="AH60" s="144">
        <f>'[3]Relatório Empregados II'!$CS61:$CS61</f>
        <v>224.93</v>
      </c>
      <c r="AI60" s="161">
        <f>'[3]Relatório Empregados II'!$CV61:$CV61</f>
        <v>0</v>
      </c>
      <c r="AJ60" s="144">
        <f>'[3]Relatório Empregados II'!$CY61:$CY61</f>
        <v>781.66650000000004</v>
      </c>
      <c r="AK60" s="161">
        <f>'[3]Relatório Empregados II'!$DB61:$DB61</f>
        <v>781.66650000000004</v>
      </c>
      <c r="AL60" s="144">
        <f>'[3]Relatório Empregados II'!$DE61:$DE61</f>
        <v>0</v>
      </c>
      <c r="AM60" s="144">
        <f>'[3]Relatório Empregados II'!$DH61</f>
        <v>0</v>
      </c>
      <c r="AN60" s="161">
        <f>'[3]Relatório Empregados II'!$DJ61</f>
        <v>781.66650000000004</v>
      </c>
      <c r="AO60" s="144">
        <f>'[3]Relatório Empregados II'!$DL61</f>
        <v>0</v>
      </c>
      <c r="AP60" s="144">
        <f>'[3]Relatório Empregados II'!$DM$3:$DM61</f>
        <v>0</v>
      </c>
      <c r="AQ60" s="161"/>
      <c r="AR60" s="161"/>
      <c r="AS60" s="144">
        <f>'[3]Relatório Empregados II'!$DQ61:$DQ61</f>
        <v>2708.89</v>
      </c>
      <c r="AT60" s="173">
        <f>'[3]Relatório Empregados II'!$DT61</f>
        <v>0</v>
      </c>
      <c r="AU60" s="171">
        <f>'[3]Relatório Empregados II'!$DV61</f>
        <v>0</v>
      </c>
      <c r="AV60" s="171">
        <f>'[3]Relatório Empregados II'!$DX61</f>
        <v>0</v>
      </c>
      <c r="AW60" s="160">
        <f>'[3]Relatório Empregados II'!$DZ61</f>
        <v>0</v>
      </c>
      <c r="AX60" s="160">
        <f>'[3]Relatório Empregados II'!$EB61</f>
        <v>0</v>
      </c>
      <c r="AY60" s="171" t="str">
        <f>'[3]Relatório Empregados II'!$ED61</f>
        <v>HIGIENIZAÇAO</v>
      </c>
      <c r="AZ60" s="160">
        <f>'[3]Relatório Empregados II'!$EH61</f>
        <v>0</v>
      </c>
      <c r="BA60" s="160">
        <f>'[3]Relatório Empregados II'!$EJ61</f>
        <v>0</v>
      </c>
    </row>
    <row r="61" spans="1:53">
      <c r="A61" s="174" t="str">
        <f>IFERROR(('[3]Relatório Empregados II'!$A62:$B62),"")</f>
        <v>31/07/2020</v>
      </c>
      <c r="B61" s="146" t="str">
        <f>'[3]Relatório Empregados II'!$D62:$D62</f>
        <v>12955134000900</v>
      </c>
      <c r="C61" s="162" t="str">
        <f>'[3]Relatório Empregados II'!$G62:$G62</f>
        <v>INSTITUTO DIVA ALVES DO BRASIL</v>
      </c>
      <c r="D61" s="165" t="str">
        <f>'[3]Relatório Empregados II'!$J62</f>
        <v>6033075</v>
      </c>
      <c r="E61" s="147" t="str">
        <f>'[3]Relatório Empregados II'!$L62:L62</f>
        <v>UPA 24H PARQUE LAFAIETE - DUQUE DE CAXIAS I</v>
      </c>
      <c r="F61" s="148" t="str">
        <f>'[3]Relatório Empregados II'!$P62:$P62</f>
        <v>0008/2020</v>
      </c>
      <c r="G61" s="177" cm="1">
        <f t="array" ref="G61">'[3]Relatório Empregados II'!$T62:T62</f>
        <v>2020</v>
      </c>
      <c r="H61" s="149" t="str">
        <f>'[3]Relatório Empregados II'!$W62</f>
        <v>07</v>
      </c>
      <c r="I61" s="150">
        <f>'[3]Relatório Empregados II'!$Y62:$Y62</f>
        <v>0</v>
      </c>
      <c r="J61" s="151">
        <f>'[3]Relatório Empregados II'!$AB62:$AB62</f>
        <v>0</v>
      </c>
      <c r="K61" s="166">
        <f>'[3]Relatório Empregados II'!$AE62:$AE62</f>
        <v>0</v>
      </c>
      <c r="L61" s="167" cm="1">
        <f t="array" ref="L61">'[3]Relatório Empregados II'!$AI62:$AI62</f>
        <v>517410</v>
      </c>
      <c r="M61" s="153">
        <f>'[3]Relatório Empregados II'!$AL62:$AL62</f>
        <v>0</v>
      </c>
      <c r="N61" s="154">
        <f>'[3]Relatório Empregados II'!$AP62</f>
        <v>0</v>
      </c>
      <c r="O61" s="167">
        <f>'[3]Relatório Empregados II'!$AR62</f>
        <v>0</v>
      </c>
      <c r="P61" s="155">
        <f>'[3]Relatório Empregados II'!$AT62:$AT62</f>
        <v>0</v>
      </c>
      <c r="Q61" s="156">
        <f>'[3]Relatório Empregados II'!$AX62:$AX62</f>
        <v>180</v>
      </c>
      <c r="R61" s="157">
        <f>'[3]Relatório Empregados II'!$BA62:$BA62</f>
        <v>0</v>
      </c>
      <c r="S61" s="158" t="str">
        <f>'[3]Relatório Empregados II'!$BE62:$BE62</f>
        <v/>
      </c>
      <c r="T61" s="158" t="str">
        <f>'[3]Relatório Empregados II'!$BH62:$BH62</f>
        <v>CLT</v>
      </c>
      <c r="U61" s="152">
        <f>'[3]Relatório Empregados II'!$BK62:$BK62</f>
        <v>0</v>
      </c>
      <c r="V61" s="169">
        <f>'[3]Relatório Empregados II'!$BN62</f>
        <v>0</v>
      </c>
      <c r="W61" s="210">
        <f>'[3]Relatório Empregados II'!$BP62</f>
        <v>0</v>
      </c>
      <c r="X61" s="144">
        <f>'[3]Relatório Empregados II'!$BR62:$BR62</f>
        <v>1375.01</v>
      </c>
      <c r="Y61" s="161">
        <f>'[3]Relatório Empregados II'!$BU62</f>
        <v>0</v>
      </c>
      <c r="Z61" s="171">
        <f>'[3]Relatório Empregados II'!$BW62:$BW62</f>
        <v>0</v>
      </c>
      <c r="AA61" s="172">
        <f>'[3]Relatório Empregados II'!$CA62:$CA62</f>
        <v>0</v>
      </c>
      <c r="AB61" s="172">
        <f>'[3]Relatório Empregados II'!$CD62:$CD62</f>
        <v>209</v>
      </c>
      <c r="AC61" s="172">
        <f>'[3]Relatório Empregados II'!$CG62:$CG62</f>
        <v>0</v>
      </c>
      <c r="AD61" s="172">
        <f>'[3]Relatório Empregados II'!$CJ62</f>
        <v>0</v>
      </c>
      <c r="AE61" s="172">
        <f>'[3]Relatório Empregados II'!$CL62</f>
        <v>0</v>
      </c>
      <c r="AF61" s="172">
        <f>'[3]Relatório Empregados II'!$CN62:$CN62</f>
        <v>0</v>
      </c>
      <c r="AG61" s="172">
        <f>'[3]Relatório Empregados II'!$CQ62</f>
        <v>0</v>
      </c>
      <c r="AH61" s="144">
        <f>'[3]Relatório Empregados II'!$CS62:$CS62</f>
        <v>135.12</v>
      </c>
      <c r="AI61" s="161">
        <f>'[3]Relatório Empregados II'!$CV62:$CV62</f>
        <v>0</v>
      </c>
      <c r="AJ61" s="144">
        <f>'[3]Relatório Empregados II'!$CY62:$CY62</f>
        <v>469.56702000000001</v>
      </c>
      <c r="AK61" s="161">
        <f>'[3]Relatório Empregados II'!$DB62:$DB62</f>
        <v>469.56702000000001</v>
      </c>
      <c r="AL61" s="144">
        <f>'[3]Relatório Empregados II'!$DE62:$DE62</f>
        <v>0</v>
      </c>
      <c r="AM61" s="144">
        <f>'[3]Relatório Empregados II'!$DH62</f>
        <v>0</v>
      </c>
      <c r="AN61" s="161">
        <f>'[3]Relatório Empregados II'!$DJ62</f>
        <v>469.56702000000001</v>
      </c>
      <c r="AO61" s="144">
        <f>'[3]Relatório Empregados II'!$DL62</f>
        <v>0</v>
      </c>
      <c r="AP61" s="144">
        <f>'[3]Relatório Empregados II'!$DM$3:$DM62</f>
        <v>0</v>
      </c>
      <c r="AQ61" s="161"/>
      <c r="AR61" s="161"/>
      <c r="AS61" s="144">
        <f>'[3]Relatório Empregados II'!$DQ62:$DQ62</f>
        <v>0</v>
      </c>
      <c r="AT61" s="173">
        <f>'[3]Relatório Empregados II'!$DT62</f>
        <v>0</v>
      </c>
      <c r="AU61" s="171">
        <f>'[3]Relatório Empregados II'!$DV62</f>
        <v>0</v>
      </c>
      <c r="AV61" s="171">
        <f>'[3]Relatório Empregados II'!$DX62</f>
        <v>0</v>
      </c>
      <c r="AW61" s="160">
        <f>'[3]Relatório Empregados II'!$DZ62</f>
        <v>0</v>
      </c>
      <c r="AX61" s="160">
        <f>'[3]Relatório Empregados II'!$EB62</f>
        <v>0</v>
      </c>
      <c r="AY61" s="171" t="str">
        <f>'[3]Relatório Empregados II'!$ED62</f>
        <v>SEGURANÇA/ÁREAS COMUNS</v>
      </c>
      <c r="AZ61" s="160">
        <f>'[3]Relatório Empregados II'!$EH62</f>
        <v>0</v>
      </c>
      <c r="BA61" s="160">
        <f>'[3]Relatório Empregados II'!$EJ62</f>
        <v>0</v>
      </c>
    </row>
    <row r="62" spans="1:53">
      <c r="A62" s="174" t="str">
        <f>IFERROR(('[3]Relatório Empregados II'!$A63:$B63),"")</f>
        <v>31/07/2020</v>
      </c>
      <c r="B62" s="146" t="str">
        <f>'[3]Relatório Empregados II'!$D63:$D63</f>
        <v>12955134000900</v>
      </c>
      <c r="C62" s="162" t="str">
        <f>'[3]Relatório Empregados II'!$G63:$G63</f>
        <v>INSTITUTO DIVA ALVES DO BRASIL</v>
      </c>
      <c r="D62" s="165" t="str">
        <f>'[3]Relatório Empregados II'!$J63</f>
        <v>6033075</v>
      </c>
      <c r="E62" s="147" t="str">
        <f>'[3]Relatório Empregados II'!$L63:L63</f>
        <v>UPA 24H PARQUE LAFAIETE - DUQUE DE CAXIAS I</v>
      </c>
      <c r="F62" s="148" t="str">
        <f>'[3]Relatório Empregados II'!$P63:$P63</f>
        <v>0008/2020</v>
      </c>
      <c r="G62" s="177" cm="1">
        <f t="array" ref="G62">'[3]Relatório Empregados II'!$T63:T63</f>
        <v>2020</v>
      </c>
      <c r="H62" s="149" t="str">
        <f>'[3]Relatório Empregados II'!$W63</f>
        <v>07</v>
      </c>
      <c r="I62" s="150">
        <f>'[3]Relatório Empregados II'!$Y63:$Y63</f>
        <v>0</v>
      </c>
      <c r="J62" s="151">
        <f>'[3]Relatório Empregados II'!$AB63:$AB63</f>
        <v>0</v>
      </c>
      <c r="K62" s="166">
        <f>'[3]Relatório Empregados II'!$AE63:$AE63</f>
        <v>0</v>
      </c>
      <c r="L62" s="167" cm="1">
        <f t="array" ref="L62">'[3]Relatório Empregados II'!$AI63:$AI63</f>
        <v>314410</v>
      </c>
      <c r="M62" s="153">
        <f>'[3]Relatório Empregados II'!$AL63:$AL63</f>
        <v>0</v>
      </c>
      <c r="N62" s="154">
        <f>'[3]Relatório Empregados II'!$AP63</f>
        <v>0</v>
      </c>
      <c r="O62" s="167">
        <f>'[3]Relatório Empregados II'!$AR63</f>
        <v>0</v>
      </c>
      <c r="P62" s="155">
        <f>'[3]Relatório Empregados II'!$AT63:$AT63</f>
        <v>0</v>
      </c>
      <c r="Q62" s="156">
        <f>'[3]Relatório Empregados II'!$AX63:$AX63</f>
        <v>220</v>
      </c>
      <c r="R62" s="157">
        <f>'[3]Relatório Empregados II'!$BA63:$BA63</f>
        <v>0</v>
      </c>
      <c r="S62" s="158" t="str">
        <f>'[3]Relatório Empregados II'!$BE63:$BE63</f>
        <v/>
      </c>
      <c r="T62" s="158" t="str">
        <f>'[3]Relatório Empregados II'!$BH63:$BH63</f>
        <v>CLT</v>
      </c>
      <c r="U62" s="152">
        <f>'[3]Relatório Empregados II'!$BK63:$BK63</f>
        <v>0</v>
      </c>
      <c r="V62" s="169">
        <f>'[3]Relatório Empregados II'!$BN63</f>
        <v>0</v>
      </c>
      <c r="W62" s="210">
        <f>'[3]Relatório Empregados II'!$BP63</f>
        <v>0</v>
      </c>
      <c r="X62" s="144">
        <f>'[3]Relatório Empregados II'!$BR63:$BR63</f>
        <v>1867.5</v>
      </c>
      <c r="Y62" s="161">
        <f>'[3]Relatório Empregados II'!$BU63</f>
        <v>0</v>
      </c>
      <c r="Z62" s="171">
        <f>'[3]Relatório Empregados II'!$BW63:$BW63</f>
        <v>0</v>
      </c>
      <c r="AA62" s="172">
        <f>'[3]Relatório Empregados II'!$CA63:$CA63</f>
        <v>0</v>
      </c>
      <c r="AB62" s="172">
        <f>'[3]Relatório Empregados II'!$CD63:$CD63</f>
        <v>209</v>
      </c>
      <c r="AC62" s="172">
        <f>'[3]Relatório Empregados II'!$CG63:$CG63</f>
        <v>0</v>
      </c>
      <c r="AD62" s="172">
        <f>'[3]Relatório Empregados II'!$CJ63</f>
        <v>0</v>
      </c>
      <c r="AE62" s="172">
        <f>'[3]Relatório Empregados II'!$CL63</f>
        <v>0</v>
      </c>
      <c r="AF62" s="172">
        <f>'[3]Relatório Empregados II'!$CN63:$CN63</f>
        <v>0</v>
      </c>
      <c r="AG62" s="172">
        <f>'[3]Relatório Empregados II'!$CQ63</f>
        <v>0</v>
      </c>
      <c r="AH62" s="144">
        <f>'[3]Relatório Empregados II'!$CS63:$CS63</f>
        <v>166.12</v>
      </c>
      <c r="AI62" s="161">
        <f>'[3]Relatório Empregados II'!$CV63:$CV63</f>
        <v>0</v>
      </c>
      <c r="AJ62" s="144">
        <f>'[3]Relatório Empregados II'!$CY63:$CY63</f>
        <v>601.28620000000001</v>
      </c>
      <c r="AK62" s="161">
        <f>'[3]Relatório Empregados II'!$DB63:$DB63</f>
        <v>601.28620000000001</v>
      </c>
      <c r="AL62" s="144">
        <f>'[3]Relatório Empregados II'!$DE63:$DE63</f>
        <v>0</v>
      </c>
      <c r="AM62" s="144">
        <f>'[3]Relatório Empregados II'!$DH63</f>
        <v>0</v>
      </c>
      <c r="AN62" s="161">
        <f>'[3]Relatório Empregados II'!$DJ63</f>
        <v>601.28620000000001</v>
      </c>
      <c r="AO62" s="144">
        <f>'[3]Relatório Empregados II'!$DL63</f>
        <v>0</v>
      </c>
      <c r="AP62" s="144">
        <f>'[3]Relatório Empregados II'!$DM$3:$DM63</f>
        <v>0</v>
      </c>
      <c r="AQ62" s="161"/>
      <c r="AR62" s="161"/>
      <c r="AS62" s="144">
        <f>'[3]Relatório Empregados II'!$DQ63:$DQ63</f>
        <v>0</v>
      </c>
      <c r="AT62" s="173">
        <f>'[3]Relatório Empregados II'!$DT63</f>
        <v>0</v>
      </c>
      <c r="AU62" s="171">
        <f>'[3]Relatório Empregados II'!$DV63</f>
        <v>0</v>
      </c>
      <c r="AV62" s="171">
        <f>'[3]Relatório Empregados II'!$DX63</f>
        <v>0</v>
      </c>
      <c r="AW62" s="160">
        <f>'[3]Relatório Empregados II'!$DZ63</f>
        <v>0</v>
      </c>
      <c r="AX62" s="160">
        <f>'[3]Relatório Empregados II'!$EB63</f>
        <v>0</v>
      </c>
      <c r="AY62" s="171" t="str">
        <f>'[3]Relatório Empregados II'!$ED63</f>
        <v>MANUTENÇÃO</v>
      </c>
      <c r="AZ62" s="160">
        <f>'[3]Relatório Empregados II'!$EH63</f>
        <v>0</v>
      </c>
      <c r="BA62" s="160">
        <f>'[3]Relatório Empregados II'!$EJ63</f>
        <v>0</v>
      </c>
    </row>
    <row r="63" spans="1:53">
      <c r="A63" s="174" t="str">
        <f>IFERROR(('[3]Relatório Empregados II'!$A64:$B64),"")</f>
        <v>31/07/2020</v>
      </c>
      <c r="B63" s="146" t="str">
        <f>'[3]Relatório Empregados II'!$D64:$D64</f>
        <v>12955134000900</v>
      </c>
      <c r="C63" s="162" t="str">
        <f>'[3]Relatório Empregados II'!$G64:$G64</f>
        <v>INSTITUTO DIVA ALVES DO BRASIL</v>
      </c>
      <c r="D63" s="165" t="str">
        <f>'[3]Relatório Empregados II'!$J64</f>
        <v>6033075</v>
      </c>
      <c r="E63" s="147" t="str">
        <f>'[3]Relatório Empregados II'!$L64:L64</f>
        <v>UPA 24H PARQUE LAFAIETE - DUQUE DE CAXIAS I</v>
      </c>
      <c r="F63" s="148" t="str">
        <f>'[3]Relatório Empregados II'!$P64:$P64</f>
        <v>0008/2020</v>
      </c>
      <c r="G63" s="177" cm="1">
        <f t="array" ref="G63">'[3]Relatório Empregados II'!$T64:T64</f>
        <v>2020</v>
      </c>
      <c r="H63" s="149" t="str">
        <f>'[3]Relatório Empregados II'!$W64</f>
        <v>07</v>
      </c>
      <c r="I63" s="150">
        <f>'[3]Relatório Empregados II'!$Y64:$Y64</f>
        <v>0</v>
      </c>
      <c r="J63" s="151">
        <f>'[3]Relatório Empregados II'!$AB64:$AB64</f>
        <v>0</v>
      </c>
      <c r="K63" s="166">
        <f>'[3]Relatório Empregados II'!$AE64:$AE64</f>
        <v>0</v>
      </c>
      <c r="L63" s="167" cm="1">
        <f t="array" ref="L63">'[3]Relatório Empregados II'!$AI64:$AI64</f>
        <v>223505</v>
      </c>
      <c r="M63" s="153">
        <f>'[3]Relatório Empregados II'!$AL64:$AL64</f>
        <v>0</v>
      </c>
      <c r="N63" s="154">
        <f>'[3]Relatório Empregados II'!$AP64</f>
        <v>0</v>
      </c>
      <c r="O63" s="167">
        <f>'[3]Relatório Empregados II'!$AR64</f>
        <v>0</v>
      </c>
      <c r="P63" s="155">
        <f>'[3]Relatório Empregados II'!$AT64:$AT64</f>
        <v>0</v>
      </c>
      <c r="Q63" s="156">
        <f>'[3]Relatório Empregados II'!$AX64:$AX64</f>
        <v>180</v>
      </c>
      <c r="R63" s="157">
        <f>'[3]Relatório Empregados II'!$BA64:$BA64</f>
        <v>0</v>
      </c>
      <c r="S63" s="158" t="str">
        <f>'[3]Relatório Empregados II'!$BE64:$BE64</f>
        <v/>
      </c>
      <c r="T63" s="158" t="str">
        <f>'[3]Relatório Empregados II'!$BH64:$BH64</f>
        <v>CLT</v>
      </c>
      <c r="U63" s="152">
        <f>'[3]Relatório Empregados II'!$BK64:$BK64</f>
        <v>0</v>
      </c>
      <c r="V63" s="169">
        <f>'[3]Relatório Empregados II'!$BN64</f>
        <v>0</v>
      </c>
      <c r="W63" s="210">
        <f>'[3]Relatório Empregados II'!$BP64</f>
        <v>0</v>
      </c>
      <c r="X63" s="144">
        <f>'[3]Relatório Empregados II'!$BR64:$BR64</f>
        <v>3158.96</v>
      </c>
      <c r="Y63" s="161">
        <f>'[3]Relatório Empregados II'!$BU64</f>
        <v>0</v>
      </c>
      <c r="Z63" s="171">
        <f>'[3]Relatório Empregados II'!$BW64:$BW64</f>
        <v>0</v>
      </c>
      <c r="AA63" s="172">
        <f>'[3]Relatório Empregados II'!$CA64:$CA64</f>
        <v>0</v>
      </c>
      <c r="AB63" s="172">
        <f>'[3]Relatório Empregados II'!$CD64:$CD64</f>
        <v>195.07</v>
      </c>
      <c r="AC63" s="172">
        <f>'[3]Relatório Empregados II'!$CG64:$CG64</f>
        <v>0</v>
      </c>
      <c r="AD63" s="172">
        <f>'[3]Relatório Empregados II'!$CJ64</f>
        <v>0</v>
      </c>
      <c r="AE63" s="172">
        <f>'[3]Relatório Empregados II'!$CL64</f>
        <v>0</v>
      </c>
      <c r="AF63" s="172">
        <f>'[3]Relatório Empregados II'!$CN64:$CN64</f>
        <v>0</v>
      </c>
      <c r="AG63" s="172">
        <f>'[3]Relatório Empregados II'!$CQ64</f>
        <v>0</v>
      </c>
      <c r="AH63" s="144">
        <f>'[3]Relatório Empregados II'!$CS64:$CS64</f>
        <v>305.93</v>
      </c>
      <c r="AI63" s="161">
        <f>'[3]Relatório Empregados II'!$CV64:$CV64</f>
        <v>0</v>
      </c>
      <c r="AJ63" s="144">
        <f>'[3]Relatório Empregados II'!$CY64:$CY64</f>
        <v>1063.1137000000001</v>
      </c>
      <c r="AK63" s="161">
        <f>'[3]Relatório Empregados II'!$DB64:$DB64</f>
        <v>1063.1137000000001</v>
      </c>
      <c r="AL63" s="144">
        <f>'[3]Relatório Empregados II'!$DE64:$DE64</f>
        <v>0</v>
      </c>
      <c r="AM63" s="144">
        <f>'[3]Relatório Empregados II'!$DH64</f>
        <v>0</v>
      </c>
      <c r="AN63" s="161">
        <f>'[3]Relatório Empregados II'!$DJ64</f>
        <v>1063.1137000000001</v>
      </c>
      <c r="AO63" s="144">
        <f>'[3]Relatório Empregados II'!$DL64</f>
        <v>0</v>
      </c>
      <c r="AP63" s="144">
        <f>'[3]Relatório Empregados II'!$DM$3:$DM64</f>
        <v>0</v>
      </c>
      <c r="AQ63" s="161"/>
      <c r="AR63" s="161"/>
      <c r="AS63" s="144">
        <f>'[3]Relatório Empregados II'!$DQ64:$DQ64</f>
        <v>0</v>
      </c>
      <c r="AT63" s="173">
        <f>'[3]Relatório Empregados II'!$DT64</f>
        <v>0</v>
      </c>
      <c r="AU63" s="171">
        <f>'[3]Relatório Empregados II'!$DV64</f>
        <v>0</v>
      </c>
      <c r="AV63" s="171">
        <f>'[3]Relatório Empregados II'!$DX64</f>
        <v>0</v>
      </c>
      <c r="AW63" s="160">
        <f>'[3]Relatório Empregados II'!$DZ64</f>
        <v>0</v>
      </c>
      <c r="AX63" s="160">
        <f>'[3]Relatório Empregados II'!$EB64</f>
        <v>0</v>
      </c>
      <c r="AY63" s="171" t="str">
        <f>'[3]Relatório Empregados II'!$ED64</f>
        <v>SALA DE URGENCIA</v>
      </c>
      <c r="AZ63" s="160">
        <f>'[3]Relatório Empregados II'!$EH64</f>
        <v>0</v>
      </c>
      <c r="BA63" s="160">
        <f>'[3]Relatório Empregados II'!$EJ64</f>
        <v>0</v>
      </c>
    </row>
    <row r="64" spans="1:53">
      <c r="A64" s="174" t="str">
        <f>IFERROR(('[3]Relatório Empregados II'!$A65:$B65),"")</f>
        <v>31/07/2020</v>
      </c>
      <c r="B64" s="146" t="str">
        <f>'[3]Relatório Empregados II'!$D65:$D65</f>
        <v>12955134000900</v>
      </c>
      <c r="C64" s="162" t="str">
        <f>'[3]Relatório Empregados II'!$G65:$G65</f>
        <v>INSTITUTO DIVA ALVES DO BRASIL</v>
      </c>
      <c r="D64" s="165" t="str">
        <f>'[3]Relatório Empregados II'!$J65</f>
        <v>6033075</v>
      </c>
      <c r="E64" s="147" t="str">
        <f>'[3]Relatório Empregados II'!$L65:L65</f>
        <v>UPA 24H PARQUE LAFAIETE - DUQUE DE CAXIAS I</v>
      </c>
      <c r="F64" s="148" t="str">
        <f>'[3]Relatório Empregados II'!$P65:$P65</f>
        <v>0008/2020</v>
      </c>
      <c r="G64" s="177" cm="1">
        <f t="array" ref="G64">'[3]Relatório Empregados II'!$T65:T65</f>
        <v>2020</v>
      </c>
      <c r="H64" s="149" t="str">
        <f>'[3]Relatório Empregados II'!$W65</f>
        <v>07</v>
      </c>
      <c r="I64" s="150">
        <f>'[3]Relatório Empregados II'!$Y65:$Y65</f>
        <v>0</v>
      </c>
      <c r="J64" s="151">
        <f>'[3]Relatório Empregados II'!$AB65:$AB65</f>
        <v>0</v>
      </c>
      <c r="K64" s="166">
        <f>'[3]Relatório Empregados II'!$AE65:$AE65</f>
        <v>0</v>
      </c>
      <c r="L64" s="167" cm="1">
        <f t="array" ref="L64">'[3]Relatório Empregados II'!$AI65:$AI65</f>
        <v>517410</v>
      </c>
      <c r="M64" s="153">
        <f>'[3]Relatório Empregados II'!$AL65:$AL65</f>
        <v>0</v>
      </c>
      <c r="N64" s="154">
        <f>'[3]Relatório Empregados II'!$AP65</f>
        <v>0</v>
      </c>
      <c r="O64" s="167">
        <f>'[3]Relatório Empregados II'!$AR65</f>
        <v>0</v>
      </c>
      <c r="P64" s="155">
        <f>'[3]Relatório Empregados II'!$AT65:$AT65</f>
        <v>0</v>
      </c>
      <c r="Q64" s="156">
        <f>'[3]Relatório Empregados II'!$AX65:$AX65</f>
        <v>180</v>
      </c>
      <c r="R64" s="157">
        <f>'[3]Relatório Empregados II'!$BA65:$BA65</f>
        <v>0</v>
      </c>
      <c r="S64" s="158" t="str">
        <f>'[3]Relatório Empregados II'!$BE65:$BE65</f>
        <v/>
      </c>
      <c r="T64" s="158" t="str">
        <f>'[3]Relatório Empregados II'!$BH65:$BH65</f>
        <v>CLT</v>
      </c>
      <c r="U64" s="152">
        <f>'[3]Relatório Empregados II'!$BK65:$BK65</f>
        <v>0</v>
      </c>
      <c r="V64" s="169">
        <f>'[3]Relatório Empregados II'!$BN65</f>
        <v>0</v>
      </c>
      <c r="W64" s="210">
        <f>'[3]Relatório Empregados II'!$BP65</f>
        <v>0</v>
      </c>
      <c r="X64" s="144">
        <f>'[3]Relatório Empregados II'!$BR65:$BR65</f>
        <v>1375.01</v>
      </c>
      <c r="Y64" s="161">
        <f>'[3]Relatório Empregados II'!$BU65</f>
        <v>0</v>
      </c>
      <c r="Z64" s="171">
        <f>'[3]Relatório Empregados II'!$BW65:$BW65</f>
        <v>0</v>
      </c>
      <c r="AA64" s="172">
        <f>'[3]Relatório Empregados II'!$CA65:$CA65</f>
        <v>0</v>
      </c>
      <c r="AB64" s="172">
        <f>'[3]Relatório Empregados II'!$CD65:$CD65</f>
        <v>0</v>
      </c>
      <c r="AC64" s="172">
        <f>'[3]Relatório Empregados II'!$CG65:$CG65</f>
        <v>0</v>
      </c>
      <c r="AD64" s="172">
        <f>'[3]Relatório Empregados II'!$CJ65</f>
        <v>0</v>
      </c>
      <c r="AE64" s="172">
        <f>'[3]Relatório Empregados II'!$CL65</f>
        <v>0</v>
      </c>
      <c r="AF64" s="172">
        <f>'[3]Relatório Empregados II'!$CN65:$CN65</f>
        <v>0</v>
      </c>
      <c r="AG64" s="172">
        <f>'[3]Relatório Empregados II'!$CQ65</f>
        <v>0</v>
      </c>
      <c r="AH64" s="144">
        <f>'[3]Relatório Empregados II'!$CS65:$CS65</f>
        <v>0</v>
      </c>
      <c r="AI64" s="161">
        <f>'[3]Relatório Empregados II'!$CV65:$CV65</f>
        <v>0</v>
      </c>
      <c r="AJ64" s="144">
        <f>'[3]Relatório Empregados II'!$CY65:$CY65</f>
        <v>382.25277999999997</v>
      </c>
      <c r="AK64" s="161">
        <f>'[3]Relatório Empregados II'!$DB65:$DB65</f>
        <v>382.25277999999997</v>
      </c>
      <c r="AL64" s="144">
        <f>'[3]Relatório Empregados II'!$DE65:$DE65</f>
        <v>0</v>
      </c>
      <c r="AM64" s="144">
        <f>'[3]Relatório Empregados II'!$DH65</f>
        <v>0</v>
      </c>
      <c r="AN64" s="161">
        <f>'[3]Relatório Empregados II'!$DJ65</f>
        <v>382.25277999999997</v>
      </c>
      <c r="AO64" s="144">
        <f>'[3]Relatório Empregados II'!$DL65</f>
        <v>0</v>
      </c>
      <c r="AP64" s="144">
        <f>'[3]Relatório Empregados II'!$DM$3:$DM65</f>
        <v>0</v>
      </c>
      <c r="AQ64" s="161"/>
      <c r="AR64" s="161"/>
      <c r="AS64" s="144">
        <f>'[3]Relatório Empregados II'!$DQ65:$DQ65</f>
        <v>0</v>
      </c>
      <c r="AT64" s="173">
        <f>'[3]Relatório Empregados II'!$DT65</f>
        <v>0</v>
      </c>
      <c r="AU64" s="171">
        <f>'[3]Relatório Empregados II'!$DV65</f>
        <v>0</v>
      </c>
      <c r="AV64" s="171">
        <f>'[3]Relatório Empregados II'!$DX65</f>
        <v>0</v>
      </c>
      <c r="AW64" s="160">
        <f>'[3]Relatório Empregados II'!$DZ65</f>
        <v>0</v>
      </c>
      <c r="AX64" s="160">
        <f>'[3]Relatório Empregados II'!$EB65</f>
        <v>0</v>
      </c>
      <c r="AY64" s="171" t="str">
        <f>'[3]Relatório Empregados II'!$ED65</f>
        <v>SEGURANÇA/ÁREAS COMUNS</v>
      </c>
      <c r="AZ64" s="160">
        <f>'[3]Relatório Empregados II'!$EH65</f>
        <v>0</v>
      </c>
      <c r="BA64" s="160">
        <f>'[3]Relatório Empregados II'!$EJ65</f>
        <v>0</v>
      </c>
    </row>
    <row r="65" spans="1:53">
      <c r="A65" s="174" t="str">
        <f>IFERROR(('[3]Relatório Empregados II'!$A66:$B66),"")</f>
        <v>31/07/2020</v>
      </c>
      <c r="B65" s="146" t="str">
        <f>'[3]Relatório Empregados II'!$D66:$D66</f>
        <v>12955134000900</v>
      </c>
      <c r="C65" s="162" t="str">
        <f>'[3]Relatório Empregados II'!$G66:$G66</f>
        <v>INSTITUTO DIVA ALVES DO BRASIL</v>
      </c>
      <c r="D65" s="165" t="str">
        <f>'[3]Relatório Empregados II'!$J66</f>
        <v>6033075</v>
      </c>
      <c r="E65" s="147" t="str">
        <f>'[3]Relatório Empregados II'!$L66:L66</f>
        <v>UPA 24H PARQUE LAFAIETE - DUQUE DE CAXIAS I</v>
      </c>
      <c r="F65" s="148" t="str">
        <f>'[3]Relatório Empregados II'!$P66:$P66</f>
        <v>0008/2020</v>
      </c>
      <c r="G65" s="177" cm="1">
        <f t="array" ref="G65">'[3]Relatório Empregados II'!$T66:T66</f>
        <v>2020</v>
      </c>
      <c r="H65" s="149" t="str">
        <f>'[3]Relatório Empregados II'!$W66</f>
        <v>07</v>
      </c>
      <c r="I65" s="150">
        <f>'[3]Relatório Empregados II'!$Y66:$Y66</f>
        <v>0</v>
      </c>
      <c r="J65" s="151">
        <f>'[3]Relatório Empregados II'!$AB66:$AB66</f>
        <v>0</v>
      </c>
      <c r="K65" s="166">
        <f>'[3]Relatório Empregados II'!$AE66:$AE66</f>
        <v>0</v>
      </c>
      <c r="L65" s="167" cm="1">
        <f t="array" ref="L65">'[3]Relatório Empregados II'!$AI66:$AI66</f>
        <v>410105</v>
      </c>
      <c r="M65" s="153">
        <f>'[3]Relatório Empregados II'!$AL66:$AL66</f>
        <v>0</v>
      </c>
      <c r="N65" s="154">
        <f>'[3]Relatório Empregados II'!$AP66</f>
        <v>0</v>
      </c>
      <c r="O65" s="167">
        <f>'[3]Relatório Empregados II'!$AR66</f>
        <v>0</v>
      </c>
      <c r="P65" s="155">
        <f>'[3]Relatório Empregados II'!$AT66:$AT66</f>
        <v>0</v>
      </c>
      <c r="Q65" s="156">
        <f>'[3]Relatório Empregados II'!$AX66:$AX66</f>
        <v>200</v>
      </c>
      <c r="R65" s="157">
        <f>'[3]Relatório Empregados II'!$BA66:$BA66</f>
        <v>0</v>
      </c>
      <c r="S65" s="158" t="str">
        <f>'[3]Relatório Empregados II'!$BE66:$BE66</f>
        <v/>
      </c>
      <c r="T65" s="158" t="str">
        <f>'[3]Relatório Empregados II'!$BH66:$BH66</f>
        <v>CLT</v>
      </c>
      <c r="U65" s="152">
        <f>'[3]Relatório Empregados II'!$BK66:$BK66</f>
        <v>0</v>
      </c>
      <c r="V65" s="169">
        <f>'[3]Relatório Empregados II'!$BN66</f>
        <v>0</v>
      </c>
      <c r="W65" s="210">
        <f>'[3]Relatório Empregados II'!$BP66</f>
        <v>0</v>
      </c>
      <c r="X65" s="144">
        <f>'[3]Relatório Empregados II'!$BR66:$BR66</f>
        <v>7000</v>
      </c>
      <c r="Y65" s="161">
        <f>'[3]Relatório Empregados II'!$BU66</f>
        <v>0</v>
      </c>
      <c r="Z65" s="171">
        <f>'[3]Relatório Empregados II'!$BW66:$BW66</f>
        <v>0</v>
      </c>
      <c r="AA65" s="172">
        <f>'[3]Relatório Empregados II'!$CA66:$CA66</f>
        <v>0</v>
      </c>
      <c r="AB65" s="172">
        <f>'[3]Relatório Empregados II'!$CD66:$CD66</f>
        <v>209</v>
      </c>
      <c r="AC65" s="172">
        <f>'[3]Relatório Empregados II'!$CG66:$CG66</f>
        <v>0</v>
      </c>
      <c r="AD65" s="172">
        <f>'[3]Relatório Empregados II'!$CJ66</f>
        <v>0</v>
      </c>
      <c r="AE65" s="172">
        <f>'[3]Relatório Empregados II'!$CL66</f>
        <v>0</v>
      </c>
      <c r="AF65" s="172">
        <f>'[3]Relatório Empregados II'!$CN66:$CN66</f>
        <v>0</v>
      </c>
      <c r="AG65" s="172">
        <f>'[3]Relatório Empregados II'!$CQ66</f>
        <v>0</v>
      </c>
      <c r="AH65" s="144">
        <f>'[3]Relatório Empregados II'!$CS66:$CS66</f>
        <v>596.42999999999995</v>
      </c>
      <c r="AI65" s="161">
        <f>'[3]Relatório Empregados II'!$CV66:$CV66</f>
        <v>0</v>
      </c>
      <c r="AJ65" s="144">
        <f>'[3]Relatório Empregados II'!$CY66:$CY66</f>
        <v>2072.6095399999999</v>
      </c>
      <c r="AK65" s="161">
        <f>'[3]Relatório Empregados II'!$DB66:$DB66</f>
        <v>2072.6095399999999</v>
      </c>
      <c r="AL65" s="144">
        <f>'[3]Relatório Empregados II'!$DE66:$DE66</f>
        <v>0</v>
      </c>
      <c r="AM65" s="144">
        <f>'[3]Relatório Empregados II'!$DH66</f>
        <v>0</v>
      </c>
      <c r="AN65" s="161">
        <f>'[3]Relatório Empregados II'!$DJ66</f>
        <v>2072.6095399999999</v>
      </c>
      <c r="AO65" s="144">
        <f>'[3]Relatório Empregados II'!$DL66</f>
        <v>0</v>
      </c>
      <c r="AP65" s="144">
        <f>'[3]Relatório Empregados II'!$DM$3:$DM66</f>
        <v>0</v>
      </c>
      <c r="AQ65" s="161"/>
      <c r="AR65" s="161"/>
      <c r="AS65" s="144">
        <f>'[3]Relatório Empregados II'!$DQ66:$DQ66</f>
        <v>0</v>
      </c>
      <c r="AT65" s="173">
        <f>'[3]Relatório Empregados II'!$DT66</f>
        <v>0</v>
      </c>
      <c r="AU65" s="171">
        <f>'[3]Relatório Empregados II'!$DV66</f>
        <v>0</v>
      </c>
      <c r="AV65" s="171">
        <f>'[3]Relatório Empregados II'!$DX66</f>
        <v>0</v>
      </c>
      <c r="AW65" s="160">
        <f>'[3]Relatório Empregados II'!$DZ66</f>
        <v>0</v>
      </c>
      <c r="AX65" s="160">
        <f>'[3]Relatório Empregados II'!$EB66</f>
        <v>0</v>
      </c>
      <c r="AY65" s="171" t="str">
        <f>'[3]Relatório Empregados II'!$ED66</f>
        <v>SALA ADMINISTRATIVA</v>
      </c>
      <c r="AZ65" s="160">
        <f>'[3]Relatório Empregados II'!$EH66</f>
        <v>0</v>
      </c>
      <c r="BA65" s="160">
        <f>'[3]Relatório Empregados II'!$EJ66</f>
        <v>0</v>
      </c>
    </row>
    <row r="66" spans="1:53">
      <c r="A66" s="174" t="str">
        <f>IFERROR(('[3]Relatório Empregados II'!$A67:$B67),"")</f>
        <v>31/07/2020</v>
      </c>
      <c r="B66" s="146" t="str">
        <f>'[3]Relatório Empregados II'!$D67:$D67</f>
        <v>12955134000900</v>
      </c>
      <c r="C66" s="162" t="str">
        <f>'[3]Relatório Empregados II'!$G67:$G67</f>
        <v>INSTITUTO DIVA ALVES DO BRASIL</v>
      </c>
      <c r="D66" s="165" t="str">
        <f>'[3]Relatório Empregados II'!$J67</f>
        <v>6033075</v>
      </c>
      <c r="E66" s="147" t="str">
        <f>'[3]Relatório Empregados II'!$L67:L67</f>
        <v>UPA 24H PARQUE LAFAIETE - DUQUE DE CAXIAS I</v>
      </c>
      <c r="F66" s="148" t="str">
        <f>'[3]Relatório Empregados II'!$P67:$P67</f>
        <v>0008/2020</v>
      </c>
      <c r="G66" s="177" cm="1">
        <f t="array" ref="G66">'[3]Relatório Empregados II'!$T67:T67</f>
        <v>2020</v>
      </c>
      <c r="H66" s="149" t="str">
        <f>'[3]Relatório Empregados II'!$W67</f>
        <v>07</v>
      </c>
      <c r="I66" s="150">
        <f>'[3]Relatório Empregados II'!$Y67:$Y67</f>
        <v>0</v>
      </c>
      <c r="J66" s="151">
        <f>'[3]Relatório Empregados II'!$AB67:$AB67</f>
        <v>0</v>
      </c>
      <c r="K66" s="166">
        <f>'[3]Relatório Empregados II'!$AE67:$AE67</f>
        <v>0</v>
      </c>
      <c r="L66" s="167" cm="1">
        <f t="array" ref="L66">'[3]Relatório Empregados II'!$AI67:$AI67</f>
        <v>422105</v>
      </c>
      <c r="M66" s="153">
        <f>'[3]Relatório Empregados II'!$AL67:$AL67</f>
        <v>0</v>
      </c>
      <c r="N66" s="154">
        <f>'[3]Relatório Empregados II'!$AP67</f>
        <v>0</v>
      </c>
      <c r="O66" s="167">
        <f>'[3]Relatório Empregados II'!$AR67</f>
        <v>0</v>
      </c>
      <c r="P66" s="155">
        <f>'[3]Relatório Empregados II'!$AT67:$AT67</f>
        <v>0</v>
      </c>
      <c r="Q66" s="156">
        <f>'[3]Relatório Empregados II'!$AX67:$AX67</f>
        <v>180</v>
      </c>
      <c r="R66" s="157">
        <f>'[3]Relatório Empregados II'!$BA67:$BA67</f>
        <v>0</v>
      </c>
      <c r="S66" s="158" t="str">
        <f>'[3]Relatório Empregados II'!$BE67:$BE67</f>
        <v/>
      </c>
      <c r="T66" s="158" t="str">
        <f>'[3]Relatório Empregados II'!$BH67:$BH67</f>
        <v>CLT</v>
      </c>
      <c r="U66" s="152">
        <f>'[3]Relatório Empregados II'!$BK67:$BK67</f>
        <v>0</v>
      </c>
      <c r="V66" s="169">
        <f>'[3]Relatório Empregados II'!$BN67</f>
        <v>0</v>
      </c>
      <c r="W66" s="210">
        <f>'[3]Relatório Empregados II'!$BP67</f>
        <v>0</v>
      </c>
      <c r="X66" s="144">
        <f>'[3]Relatório Empregados II'!$BR67:$BR67</f>
        <v>1375.01</v>
      </c>
      <c r="Y66" s="161">
        <f>'[3]Relatório Empregados II'!$BU67</f>
        <v>0</v>
      </c>
      <c r="Z66" s="171">
        <f>'[3]Relatório Empregados II'!$BW67:$BW67</f>
        <v>0</v>
      </c>
      <c r="AA66" s="172">
        <f>'[3]Relatório Empregados II'!$CA67:$CA67</f>
        <v>0</v>
      </c>
      <c r="AB66" s="172">
        <f>'[3]Relatório Empregados II'!$CD67:$CD67</f>
        <v>209</v>
      </c>
      <c r="AC66" s="172">
        <f>'[3]Relatório Empregados II'!$CG67:$CG67</f>
        <v>0</v>
      </c>
      <c r="AD66" s="172">
        <f>'[3]Relatório Empregados II'!$CJ67</f>
        <v>0</v>
      </c>
      <c r="AE66" s="172">
        <f>'[3]Relatório Empregados II'!$CL67</f>
        <v>0</v>
      </c>
      <c r="AF66" s="172">
        <f>'[3]Relatório Empregados II'!$CN67:$CN67</f>
        <v>0</v>
      </c>
      <c r="AG66" s="172">
        <f>'[3]Relatório Empregados II'!$CQ67</f>
        <v>0</v>
      </c>
      <c r="AH66" s="144">
        <f>'[3]Relatório Empregados II'!$CS67:$CS67</f>
        <v>156.19</v>
      </c>
      <c r="AI66" s="161">
        <f>'[3]Relatório Empregados II'!$CV67:$CV67</f>
        <v>0</v>
      </c>
      <c r="AJ66" s="144">
        <f>'[3]Relatório Empregados II'!$CY67:$CY67</f>
        <v>542.77832000000001</v>
      </c>
      <c r="AK66" s="161">
        <f>'[3]Relatório Empregados II'!$DB67:$DB67</f>
        <v>542.77832000000001</v>
      </c>
      <c r="AL66" s="144">
        <f>'[3]Relatório Empregados II'!$DE67:$DE67</f>
        <v>0</v>
      </c>
      <c r="AM66" s="144">
        <f>'[3]Relatório Empregados II'!$DH67</f>
        <v>0</v>
      </c>
      <c r="AN66" s="161">
        <f>'[3]Relatório Empregados II'!$DJ67</f>
        <v>542.77832000000001</v>
      </c>
      <c r="AO66" s="144">
        <f>'[3]Relatório Empregados II'!$DL67</f>
        <v>0</v>
      </c>
      <c r="AP66" s="144">
        <f>'[3]Relatório Empregados II'!$DM$3:$DM67</f>
        <v>0</v>
      </c>
      <c r="AQ66" s="161"/>
      <c r="AR66" s="161"/>
      <c r="AS66" s="144">
        <f>'[3]Relatório Empregados II'!$DQ67:$DQ67</f>
        <v>0</v>
      </c>
      <c r="AT66" s="173">
        <f>'[3]Relatório Empregados II'!$DT67</f>
        <v>0</v>
      </c>
      <c r="AU66" s="171">
        <f>'[3]Relatório Empregados II'!$DV67</f>
        <v>0</v>
      </c>
      <c r="AV66" s="171">
        <f>'[3]Relatório Empregados II'!$DX67</f>
        <v>0</v>
      </c>
      <c r="AW66" s="160">
        <f>'[3]Relatório Empregados II'!$DZ67</f>
        <v>0</v>
      </c>
      <c r="AX66" s="160">
        <f>'[3]Relatório Empregados II'!$EB67</f>
        <v>0</v>
      </c>
      <c r="AY66" s="171" t="str">
        <f>'[3]Relatório Empregados II'!$ED67</f>
        <v>RECEPÇÃO</v>
      </c>
      <c r="AZ66" s="160">
        <f>'[3]Relatório Empregados II'!$EH67</f>
        <v>0</v>
      </c>
      <c r="BA66" s="160">
        <f>'[3]Relatório Empregados II'!$EJ67</f>
        <v>0</v>
      </c>
    </row>
    <row r="67" spans="1:53">
      <c r="A67" s="174" t="str">
        <f>IFERROR(('[3]Relatório Empregados II'!$A68:$B68),"")</f>
        <v>31/07/2020</v>
      </c>
      <c r="B67" s="146" t="str">
        <f>'[3]Relatório Empregados II'!$D68:$D68</f>
        <v>12955134000900</v>
      </c>
      <c r="C67" s="162" t="str">
        <f>'[3]Relatório Empregados II'!$G68:$G68</f>
        <v>INSTITUTO DIVA ALVES DO BRASIL</v>
      </c>
      <c r="D67" s="165" t="str">
        <f>'[3]Relatório Empregados II'!$J68</f>
        <v>6033075</v>
      </c>
      <c r="E67" s="147" t="str">
        <f>'[3]Relatório Empregados II'!$L68:L68</f>
        <v>UPA 24H PARQUE LAFAIETE - DUQUE DE CAXIAS I</v>
      </c>
      <c r="F67" s="148" t="str">
        <f>'[3]Relatório Empregados II'!$P68:$P68</f>
        <v>0008/2020</v>
      </c>
      <c r="G67" s="177" cm="1">
        <f t="array" ref="G67">'[3]Relatório Empregados II'!$T68:T68</f>
        <v>2020</v>
      </c>
      <c r="H67" s="149" t="str">
        <f>'[3]Relatório Empregados II'!$W68</f>
        <v>07</v>
      </c>
      <c r="I67" s="150">
        <f>'[3]Relatório Empregados II'!$Y68:$Y68</f>
        <v>0</v>
      </c>
      <c r="J67" s="151">
        <f>'[3]Relatório Empregados II'!$AB68:$AB68</f>
        <v>0</v>
      </c>
      <c r="K67" s="166">
        <f>'[3]Relatório Empregados II'!$AE68:$AE68</f>
        <v>0</v>
      </c>
      <c r="L67" s="167" cm="1">
        <f t="array" ref="L67">'[3]Relatório Empregados II'!$AI68:$AI68</f>
        <v>223505</v>
      </c>
      <c r="M67" s="153">
        <f>'[3]Relatório Empregados II'!$AL68:$AL68</f>
        <v>0</v>
      </c>
      <c r="N67" s="154">
        <f>'[3]Relatório Empregados II'!$AP68</f>
        <v>0</v>
      </c>
      <c r="O67" s="167">
        <f>'[3]Relatório Empregados II'!$AR68</f>
        <v>0</v>
      </c>
      <c r="P67" s="155">
        <f>'[3]Relatório Empregados II'!$AT68:$AT68</f>
        <v>0</v>
      </c>
      <c r="Q67" s="156">
        <f>'[3]Relatório Empregados II'!$AX68:$AX68</f>
        <v>180</v>
      </c>
      <c r="R67" s="157">
        <f>'[3]Relatório Empregados II'!$BA68:$BA68</f>
        <v>0</v>
      </c>
      <c r="S67" s="158" t="str">
        <f>'[3]Relatório Empregados II'!$BE68:$BE68</f>
        <v/>
      </c>
      <c r="T67" s="158" t="str">
        <f>'[3]Relatório Empregados II'!$BH68:$BH68</f>
        <v>CLT</v>
      </c>
      <c r="U67" s="152">
        <f>'[3]Relatório Empregados II'!$BK68:$BK68</f>
        <v>0</v>
      </c>
      <c r="V67" s="169">
        <f>'[3]Relatório Empregados II'!$BN68</f>
        <v>0</v>
      </c>
      <c r="W67" s="210">
        <f>'[3]Relatório Empregados II'!$BP68</f>
        <v>0</v>
      </c>
      <c r="X67" s="144">
        <f>'[3]Relatório Empregados II'!$BR68:$BR68</f>
        <v>3158.96</v>
      </c>
      <c r="Y67" s="161">
        <f>'[3]Relatório Empregados II'!$BU68</f>
        <v>0</v>
      </c>
      <c r="Z67" s="171">
        <f>'[3]Relatório Empregados II'!$BW68:$BW68</f>
        <v>0</v>
      </c>
      <c r="AA67" s="172">
        <f>'[3]Relatório Empregados II'!$CA68:$CA68</f>
        <v>0</v>
      </c>
      <c r="AB67" s="172">
        <f>'[3]Relatório Empregados II'!$CD68:$CD68</f>
        <v>209</v>
      </c>
      <c r="AC67" s="172">
        <f>'[3]Relatório Empregados II'!$CG68:$CG68</f>
        <v>0</v>
      </c>
      <c r="AD67" s="172">
        <f>'[3]Relatório Empregados II'!$CJ68</f>
        <v>0</v>
      </c>
      <c r="AE67" s="172">
        <f>'[3]Relatório Empregados II'!$CL68</f>
        <v>0</v>
      </c>
      <c r="AF67" s="172">
        <f>'[3]Relatório Empregados II'!$CN68:$CN68</f>
        <v>0</v>
      </c>
      <c r="AG67" s="172">
        <f>'[3]Relatório Empregados II'!$CQ68</f>
        <v>0</v>
      </c>
      <c r="AH67" s="144">
        <f>'[3]Relatório Empregados II'!$CS68:$CS68</f>
        <v>344.92</v>
      </c>
      <c r="AI67" s="161">
        <f>'[3]Relatório Empregados II'!$CV68:$CV68</f>
        <v>0</v>
      </c>
      <c r="AJ67" s="144">
        <f>'[3]Relatório Empregados II'!$CY68:$CY68</f>
        <v>1198.6081200000001</v>
      </c>
      <c r="AK67" s="161">
        <f>'[3]Relatório Empregados II'!$DB68:$DB68</f>
        <v>1198.6081200000001</v>
      </c>
      <c r="AL67" s="144">
        <f>'[3]Relatório Empregados II'!$DE68:$DE68</f>
        <v>0</v>
      </c>
      <c r="AM67" s="144">
        <f>'[3]Relatório Empregados II'!$DH68</f>
        <v>0</v>
      </c>
      <c r="AN67" s="161">
        <f>'[3]Relatório Empregados II'!$DJ68</f>
        <v>1198.6081200000001</v>
      </c>
      <c r="AO67" s="144">
        <f>'[3]Relatório Empregados II'!$DL68</f>
        <v>0</v>
      </c>
      <c r="AP67" s="144">
        <f>'[3]Relatório Empregados II'!$DM$3:$DM68</f>
        <v>0</v>
      </c>
      <c r="AQ67" s="161"/>
      <c r="AR67" s="161"/>
      <c r="AS67" s="144">
        <f>'[3]Relatório Empregados II'!$DQ68:$DQ68</f>
        <v>0</v>
      </c>
      <c r="AT67" s="173">
        <f>'[3]Relatório Empregados II'!$DT68</f>
        <v>0</v>
      </c>
      <c r="AU67" s="171">
        <f>'[3]Relatório Empregados II'!$DV68</f>
        <v>0</v>
      </c>
      <c r="AV67" s="171">
        <f>'[3]Relatório Empregados II'!$DX68</f>
        <v>0</v>
      </c>
      <c r="AW67" s="160">
        <f>'[3]Relatório Empregados II'!$DZ68</f>
        <v>0</v>
      </c>
      <c r="AX67" s="160">
        <f>'[3]Relatório Empregados II'!$EB68</f>
        <v>0</v>
      </c>
      <c r="AY67" s="171" t="str">
        <f>'[3]Relatório Empregados II'!$ED68</f>
        <v>CLASSIFICAÇÃO DE RISCO</v>
      </c>
      <c r="AZ67" s="160">
        <f>'[3]Relatório Empregados II'!$EH68</f>
        <v>0</v>
      </c>
      <c r="BA67" s="160">
        <f>'[3]Relatório Empregados II'!$EJ68</f>
        <v>0</v>
      </c>
    </row>
    <row r="68" spans="1:53">
      <c r="A68" s="174" t="str">
        <f>IFERROR(('[3]Relatório Empregados II'!$A69:$B69),"")</f>
        <v>31/07/2020</v>
      </c>
      <c r="B68" s="146" t="str">
        <f>'[3]Relatório Empregados II'!$D69:$D69</f>
        <v>12955134000900</v>
      </c>
      <c r="C68" s="162" t="str">
        <f>'[3]Relatório Empregados II'!$G69:$G69</f>
        <v>INSTITUTO DIVA ALVES DO BRASIL</v>
      </c>
      <c r="D68" s="165" t="str">
        <f>'[3]Relatório Empregados II'!$J69</f>
        <v>6033075</v>
      </c>
      <c r="E68" s="147" t="str">
        <f>'[3]Relatório Empregados II'!$L69:L69</f>
        <v>UPA 24H PARQUE LAFAIETE - DUQUE DE CAXIAS I</v>
      </c>
      <c r="F68" s="148" t="str">
        <f>'[3]Relatório Empregados II'!$P69:$P69</f>
        <v>0008/2020</v>
      </c>
      <c r="G68" s="177" cm="1">
        <f t="array" ref="G68">'[3]Relatório Empregados II'!$T69:T69</f>
        <v>2020</v>
      </c>
      <c r="H68" s="149" t="str">
        <f>'[3]Relatório Empregados II'!$W69</f>
        <v>07</v>
      </c>
      <c r="I68" s="150">
        <f>'[3]Relatório Empregados II'!$Y69:$Y69</f>
        <v>0</v>
      </c>
      <c r="J68" s="151">
        <f>'[3]Relatório Empregados II'!$AB69:$AB69</f>
        <v>0</v>
      </c>
      <c r="K68" s="166">
        <f>'[3]Relatório Empregados II'!$AE69:$AE69</f>
        <v>0</v>
      </c>
      <c r="L68" s="167" cm="1">
        <f t="array" ref="L68">'[3]Relatório Empregados II'!$AI69:$AI69</f>
        <v>411010</v>
      </c>
      <c r="M68" s="153">
        <f>'[3]Relatório Empregados II'!$AL69:$AL69</f>
        <v>0</v>
      </c>
      <c r="N68" s="154">
        <f>'[3]Relatório Empregados II'!$AP69</f>
        <v>0</v>
      </c>
      <c r="O68" s="167">
        <f>'[3]Relatório Empregados II'!$AR69</f>
        <v>0</v>
      </c>
      <c r="P68" s="155">
        <f>'[3]Relatório Empregados II'!$AT69:$AT69</f>
        <v>0</v>
      </c>
      <c r="Q68" s="156">
        <f>'[3]Relatório Empregados II'!$AX69:$AX69</f>
        <v>220</v>
      </c>
      <c r="R68" s="157">
        <f>'[3]Relatório Empregados II'!$BA69:$BA69</f>
        <v>0</v>
      </c>
      <c r="S68" s="158" t="str">
        <f>'[3]Relatório Empregados II'!$BE69:$BE69</f>
        <v/>
      </c>
      <c r="T68" s="158" t="str">
        <f>'[3]Relatório Empregados II'!$BH69:$BH69</f>
        <v>CLT</v>
      </c>
      <c r="U68" s="152">
        <f>'[3]Relatório Empregados II'!$BK69:$BK69</f>
        <v>0</v>
      </c>
      <c r="V68" s="169">
        <f>'[3]Relatório Empregados II'!$BN69</f>
        <v>0</v>
      </c>
      <c r="W68" s="210">
        <f>'[3]Relatório Empregados II'!$BP69</f>
        <v>0</v>
      </c>
      <c r="X68" s="144">
        <f>'[3]Relatório Empregados II'!$BR69:$BR69</f>
        <v>4000</v>
      </c>
      <c r="Y68" s="161">
        <f>'[3]Relatório Empregados II'!$BU69</f>
        <v>0</v>
      </c>
      <c r="Z68" s="171">
        <f>'[3]Relatório Empregados II'!$BW69:$BW69</f>
        <v>0</v>
      </c>
      <c r="AA68" s="172">
        <f>'[3]Relatório Empregados II'!$CA69:$CA69</f>
        <v>0</v>
      </c>
      <c r="AB68" s="172">
        <f>'[3]Relatório Empregados II'!$CD69:$CD69</f>
        <v>209</v>
      </c>
      <c r="AC68" s="172">
        <f>'[3]Relatório Empregados II'!$CG69:$CG69</f>
        <v>0</v>
      </c>
      <c r="AD68" s="172">
        <f>'[3]Relatório Empregados II'!$CJ69</f>
        <v>0</v>
      </c>
      <c r="AE68" s="172">
        <f>'[3]Relatório Empregados II'!$CL69</f>
        <v>0</v>
      </c>
      <c r="AF68" s="172">
        <f>'[3]Relatório Empregados II'!$CN69:$CN69</f>
        <v>0</v>
      </c>
      <c r="AG68" s="172">
        <f>'[3]Relatório Empregados II'!$CQ69</f>
        <v>0</v>
      </c>
      <c r="AH68" s="144">
        <f>'[3]Relatório Empregados II'!$CS69:$CS69</f>
        <v>345.41</v>
      </c>
      <c r="AI68" s="161">
        <f>'[3]Relatório Empregados II'!$CV69:$CV69</f>
        <v>0</v>
      </c>
      <c r="AJ68" s="144">
        <f>'[3]Relatório Empregados II'!$CY69:$CY69</f>
        <v>1200.3039200000001</v>
      </c>
      <c r="AK68" s="161">
        <f>'[3]Relatório Empregados II'!$DB69:$DB69</f>
        <v>1200.3039200000001</v>
      </c>
      <c r="AL68" s="144">
        <f>'[3]Relatório Empregados II'!$DE69:$DE69</f>
        <v>0</v>
      </c>
      <c r="AM68" s="144">
        <f>'[3]Relatório Empregados II'!$DH69</f>
        <v>0</v>
      </c>
      <c r="AN68" s="161">
        <f>'[3]Relatório Empregados II'!$DJ69</f>
        <v>1200.3039200000001</v>
      </c>
      <c r="AO68" s="144">
        <f>'[3]Relatório Empregados II'!$DL69</f>
        <v>0</v>
      </c>
      <c r="AP68" s="144">
        <f>'[3]Relatório Empregados II'!$DM$3:$DM69</f>
        <v>0</v>
      </c>
      <c r="AQ68" s="161"/>
      <c r="AR68" s="161"/>
      <c r="AS68" s="144">
        <f>'[3]Relatório Empregados II'!$DQ69:$DQ69</f>
        <v>0</v>
      </c>
      <c r="AT68" s="173">
        <f>'[3]Relatório Empregados II'!$DT69</f>
        <v>0</v>
      </c>
      <c r="AU68" s="171">
        <f>'[3]Relatório Empregados II'!$DV69</f>
        <v>0</v>
      </c>
      <c r="AV68" s="171">
        <f>'[3]Relatório Empregados II'!$DX69</f>
        <v>0</v>
      </c>
      <c r="AW68" s="160">
        <f>'[3]Relatório Empregados II'!$DZ69</f>
        <v>0</v>
      </c>
      <c r="AX68" s="160">
        <f>'[3]Relatório Empregados II'!$EB69</f>
        <v>0</v>
      </c>
      <c r="AY68" s="171" t="str">
        <f>'[3]Relatório Empregados II'!$ED69</f>
        <v>SALA ADMINISTRATIVA</v>
      </c>
      <c r="AZ68" s="160">
        <f>'[3]Relatório Empregados II'!$EH69</f>
        <v>0</v>
      </c>
      <c r="BA68" s="160">
        <f>'[3]Relatório Empregados II'!$EJ69</f>
        <v>0</v>
      </c>
    </row>
    <row r="69" spans="1:53">
      <c r="A69" s="174" t="str">
        <f>IFERROR(('[3]Relatório Empregados II'!$A70:$B70),"")</f>
        <v>31/07/2020</v>
      </c>
      <c r="B69" s="146" t="str">
        <f>'[3]Relatório Empregados II'!$D70:$D70</f>
        <v>12955134000900</v>
      </c>
      <c r="C69" s="162" t="str">
        <f>'[3]Relatório Empregados II'!$G70:$G70</f>
        <v>INSTITUTO DIVA ALVES DO BRASIL</v>
      </c>
      <c r="D69" s="165" t="str">
        <f>'[3]Relatório Empregados II'!$J70</f>
        <v>6033075</v>
      </c>
      <c r="E69" s="147" t="str">
        <f>'[3]Relatório Empregados II'!$L70:L70</f>
        <v>UPA 24H PARQUE LAFAIETE - DUQUE DE CAXIAS I</v>
      </c>
      <c r="F69" s="148" t="str">
        <f>'[3]Relatório Empregados II'!$P70:$P70</f>
        <v>0008/2020</v>
      </c>
      <c r="G69" s="177" cm="1">
        <f t="array" ref="G69">'[3]Relatório Empregados II'!$T70:T70</f>
        <v>2020</v>
      </c>
      <c r="H69" s="149" t="str">
        <f>'[3]Relatório Empregados II'!$W70</f>
        <v>07</v>
      </c>
      <c r="I69" s="150">
        <f>'[3]Relatório Empregados II'!$Y70:$Y70</f>
        <v>0</v>
      </c>
      <c r="J69" s="151">
        <f>'[3]Relatório Empregados II'!$AB70:$AB70</f>
        <v>0</v>
      </c>
      <c r="K69" s="166">
        <f>'[3]Relatório Empregados II'!$AE70:$AE70</f>
        <v>0</v>
      </c>
      <c r="L69" s="167" cm="1">
        <f t="array" ref="L69">'[3]Relatório Empregados II'!$AI70:$AI70</f>
        <v>411010</v>
      </c>
      <c r="M69" s="153">
        <f>'[3]Relatório Empregados II'!$AL70:$AL70</f>
        <v>0</v>
      </c>
      <c r="N69" s="154">
        <f>'[3]Relatório Empregados II'!$AP70</f>
        <v>0</v>
      </c>
      <c r="O69" s="167">
        <f>'[3]Relatório Empregados II'!$AR70</f>
        <v>0</v>
      </c>
      <c r="P69" s="155">
        <f>'[3]Relatório Empregados II'!$AT70:$AT70</f>
        <v>0</v>
      </c>
      <c r="Q69" s="156">
        <f>'[3]Relatório Empregados II'!$AX70:$AX70</f>
        <v>180</v>
      </c>
      <c r="R69" s="157">
        <f>'[3]Relatório Empregados II'!$BA70:$BA70</f>
        <v>0</v>
      </c>
      <c r="S69" s="158" t="str">
        <f>'[3]Relatório Empregados II'!$BE70:$BE70</f>
        <v/>
      </c>
      <c r="T69" s="158" t="str">
        <f>'[3]Relatório Empregados II'!$BH70:$BH70</f>
        <v>CLT</v>
      </c>
      <c r="U69" s="152">
        <f>'[3]Relatório Empregados II'!$BK70:$BK70</f>
        <v>0</v>
      </c>
      <c r="V69" s="169">
        <f>'[3]Relatório Empregados II'!$BN70</f>
        <v>0</v>
      </c>
      <c r="W69" s="210">
        <f>'[3]Relatório Empregados II'!$BP70</f>
        <v>0</v>
      </c>
      <c r="X69" s="144">
        <f>'[3]Relatório Empregados II'!$BR70:$BR70</f>
        <v>1375.01</v>
      </c>
      <c r="Y69" s="161">
        <f>'[3]Relatório Empregados II'!$BU70</f>
        <v>0</v>
      </c>
      <c r="Z69" s="171">
        <f>'[3]Relatório Empregados II'!$BW70:$BW70</f>
        <v>0</v>
      </c>
      <c r="AA69" s="172">
        <f>'[3]Relatório Empregados II'!$CA70:$CA70</f>
        <v>0</v>
      </c>
      <c r="AB69" s="172">
        <f>'[3]Relatório Empregados II'!$CD70:$CD70</f>
        <v>209</v>
      </c>
      <c r="AC69" s="172">
        <f>'[3]Relatório Empregados II'!$CG70:$CG70</f>
        <v>0</v>
      </c>
      <c r="AD69" s="172">
        <f>'[3]Relatório Empregados II'!$CJ70</f>
        <v>0</v>
      </c>
      <c r="AE69" s="172">
        <f>'[3]Relatório Empregados II'!$CL70</f>
        <v>0</v>
      </c>
      <c r="AF69" s="172">
        <f>'[3]Relatório Empregados II'!$CN70:$CN70</f>
        <v>0</v>
      </c>
      <c r="AG69" s="172">
        <f>'[3]Relatório Empregados II'!$CQ70</f>
        <v>0</v>
      </c>
      <c r="AH69" s="144">
        <f>'[3]Relatório Empregados II'!$CS70:$CS70</f>
        <v>144.05000000000001</v>
      </c>
      <c r="AI69" s="161">
        <f>'[3]Relatório Empregados II'!$CV70:$CV70</f>
        <v>0</v>
      </c>
      <c r="AJ69" s="144">
        <f>'[3]Relatório Empregados II'!$CY70:$CY70</f>
        <v>500.60016000000002</v>
      </c>
      <c r="AK69" s="161">
        <f>'[3]Relatório Empregados II'!$DB70:$DB70</f>
        <v>500.60016000000002</v>
      </c>
      <c r="AL69" s="144">
        <f>'[3]Relatório Empregados II'!$DE70:$DE70</f>
        <v>0</v>
      </c>
      <c r="AM69" s="144">
        <f>'[3]Relatório Empregados II'!$DH70</f>
        <v>0</v>
      </c>
      <c r="AN69" s="161">
        <f>'[3]Relatório Empregados II'!$DJ70</f>
        <v>500.60016000000002</v>
      </c>
      <c r="AO69" s="144">
        <f>'[3]Relatório Empregados II'!$DL70</f>
        <v>0</v>
      </c>
      <c r="AP69" s="144">
        <f>'[3]Relatório Empregados II'!$DM$3:$DM70</f>
        <v>0</v>
      </c>
      <c r="AQ69" s="161"/>
      <c r="AR69" s="161"/>
      <c r="AS69" s="144">
        <f>'[3]Relatório Empregados II'!$DQ70:$DQ70</f>
        <v>0</v>
      </c>
      <c r="AT69" s="173">
        <f>'[3]Relatório Empregados II'!$DT70</f>
        <v>0</v>
      </c>
      <c r="AU69" s="171">
        <f>'[3]Relatório Empregados II'!$DV70</f>
        <v>0</v>
      </c>
      <c r="AV69" s="171">
        <f>'[3]Relatório Empregados II'!$DX70</f>
        <v>0</v>
      </c>
      <c r="AW69" s="160">
        <f>'[3]Relatório Empregados II'!$DZ70</f>
        <v>0</v>
      </c>
      <c r="AX69" s="160">
        <f>'[3]Relatório Empregados II'!$EB70</f>
        <v>0</v>
      </c>
      <c r="AY69" s="171" t="str">
        <f>'[3]Relatório Empregados II'!$ED70</f>
        <v>SALA ADMINISTRATIVA</v>
      </c>
      <c r="AZ69" s="160">
        <f>'[3]Relatório Empregados II'!$EH70</f>
        <v>0</v>
      </c>
      <c r="BA69" s="160">
        <f>'[3]Relatório Empregados II'!$EJ70</f>
        <v>0</v>
      </c>
    </row>
    <row r="70" spans="1:53">
      <c r="A70" s="174" t="str">
        <f>IFERROR(('[3]Relatório Empregados II'!$A71:$B71),"")</f>
        <v>31/07/2020</v>
      </c>
      <c r="B70" s="146" t="str">
        <f>'[3]Relatório Empregados II'!$D71:$D71</f>
        <v>12955134000900</v>
      </c>
      <c r="C70" s="162" t="str">
        <f>'[3]Relatório Empregados II'!$G71:$G71</f>
        <v>INSTITUTO DIVA ALVES DO BRASIL</v>
      </c>
      <c r="D70" s="165" t="str">
        <f>'[3]Relatório Empregados II'!$J71</f>
        <v>6033075</v>
      </c>
      <c r="E70" s="147" t="str">
        <f>'[3]Relatório Empregados II'!$L71:L71</f>
        <v>UPA 24H PARQUE LAFAIETE - DUQUE DE CAXIAS I</v>
      </c>
      <c r="F70" s="148" t="str">
        <f>'[3]Relatório Empregados II'!$P71:$P71</f>
        <v>0008/2020</v>
      </c>
      <c r="G70" s="177" cm="1">
        <f t="array" ref="G70">'[3]Relatório Empregados II'!$T71:T71</f>
        <v>2020</v>
      </c>
      <c r="H70" s="149" t="str">
        <f>'[3]Relatório Empregados II'!$W71</f>
        <v>07</v>
      </c>
      <c r="I70" s="150">
        <f>'[3]Relatório Empregados II'!$Y71:$Y71</f>
        <v>0</v>
      </c>
      <c r="J70" s="151">
        <f>'[3]Relatório Empregados II'!$AB71:$AB71</f>
        <v>0</v>
      </c>
      <c r="K70" s="166">
        <f>'[3]Relatório Empregados II'!$AE71:$AE71</f>
        <v>0</v>
      </c>
      <c r="L70" s="167" cm="1">
        <f t="array" ref="L70">'[3]Relatório Empregados II'!$AI71:$AI71</f>
        <v>413115</v>
      </c>
      <c r="M70" s="153">
        <f>'[3]Relatório Empregados II'!$AL71:$AL71</f>
        <v>0</v>
      </c>
      <c r="N70" s="154">
        <f>'[3]Relatório Empregados II'!$AP71</f>
        <v>0</v>
      </c>
      <c r="O70" s="167">
        <f>'[3]Relatório Empregados II'!$AR71</f>
        <v>0</v>
      </c>
      <c r="P70" s="155">
        <f>'[3]Relatório Empregados II'!$AT71:$AT71</f>
        <v>0</v>
      </c>
      <c r="Q70" s="156">
        <f>'[3]Relatório Empregados II'!$AX71:$AX71</f>
        <v>220</v>
      </c>
      <c r="R70" s="157">
        <f>'[3]Relatório Empregados II'!$BA71:$BA71</f>
        <v>0</v>
      </c>
      <c r="S70" s="158" t="str">
        <f>'[3]Relatório Empregados II'!$BE71:$BE71</f>
        <v/>
      </c>
      <c r="T70" s="158" t="str">
        <f>'[3]Relatório Empregados II'!$BH71:$BH71</f>
        <v>CLT</v>
      </c>
      <c r="U70" s="152">
        <f>'[3]Relatório Empregados II'!$BK71:$BK71</f>
        <v>0</v>
      </c>
      <c r="V70" s="169">
        <f>'[3]Relatório Empregados II'!$BN71</f>
        <v>0</v>
      </c>
      <c r="W70" s="210">
        <f>'[3]Relatório Empregados II'!$BP71</f>
        <v>0</v>
      </c>
      <c r="X70" s="144">
        <f>'[3]Relatório Empregados II'!$BR71:$BR71</f>
        <v>1867.5</v>
      </c>
      <c r="Y70" s="161">
        <f>'[3]Relatório Empregados II'!$BU71</f>
        <v>0</v>
      </c>
      <c r="Z70" s="171">
        <f>'[3]Relatório Empregados II'!$BW71:$BW71</f>
        <v>0</v>
      </c>
      <c r="AA70" s="172">
        <f>'[3]Relatório Empregados II'!$CA71:$CA71</f>
        <v>761.83</v>
      </c>
      <c r="AB70" s="172">
        <f>'[3]Relatório Empregados II'!$CD71:$CD71</f>
        <v>0</v>
      </c>
      <c r="AC70" s="172">
        <f>'[3]Relatório Empregados II'!$CG71:$CG71</f>
        <v>0</v>
      </c>
      <c r="AD70" s="172">
        <f>'[3]Relatório Empregados II'!$CJ71</f>
        <v>0</v>
      </c>
      <c r="AE70" s="172">
        <f>'[3]Relatório Empregados II'!$CL71</f>
        <v>0</v>
      </c>
      <c r="AF70" s="172">
        <f>'[3]Relatório Empregados II'!$CN71:$CN71</f>
        <v>0</v>
      </c>
      <c r="AG70" s="172">
        <f>'[3]Relatório Empregados II'!$CQ71</f>
        <v>0</v>
      </c>
      <c r="AH70" s="144">
        <f>'[3]Relatório Empregados II'!$CS71:$CS71</f>
        <v>253.03</v>
      </c>
      <c r="AI70" s="161">
        <f>'[3]Relatório Empregados II'!$CV71:$CV71</f>
        <v>0</v>
      </c>
      <c r="AJ70" s="144">
        <f>'[3]Relatório Empregados II'!$CY71:$CY71</f>
        <v>879.32511999999997</v>
      </c>
      <c r="AK70" s="161">
        <f>'[3]Relatório Empregados II'!$DB71:$DB71</f>
        <v>879.32511999999997</v>
      </c>
      <c r="AL70" s="144">
        <f>'[3]Relatório Empregados II'!$DE71:$DE71</f>
        <v>0</v>
      </c>
      <c r="AM70" s="144">
        <f>'[3]Relatório Empregados II'!$DH71</f>
        <v>0</v>
      </c>
      <c r="AN70" s="161">
        <f>'[3]Relatório Empregados II'!$DJ71</f>
        <v>879.32511999999997</v>
      </c>
      <c r="AO70" s="144">
        <f>'[3]Relatório Empregados II'!$DL71</f>
        <v>0</v>
      </c>
      <c r="AP70" s="144">
        <f>'[3]Relatório Empregados II'!$DM$3:$DM71</f>
        <v>0</v>
      </c>
      <c r="AQ70" s="161"/>
      <c r="AR70" s="161"/>
      <c r="AS70" s="144">
        <f>'[3]Relatório Empregados II'!$DQ71:$DQ71</f>
        <v>3047.33</v>
      </c>
      <c r="AT70" s="173">
        <f>'[3]Relatório Empregados II'!$DT71</f>
        <v>0</v>
      </c>
      <c r="AU70" s="171">
        <f>'[3]Relatório Empregados II'!$DV71</f>
        <v>0</v>
      </c>
      <c r="AV70" s="171">
        <f>'[3]Relatório Empregados II'!$DX71</f>
        <v>0</v>
      </c>
      <c r="AW70" s="160">
        <f>'[3]Relatório Empregados II'!$DZ71</f>
        <v>0</v>
      </c>
      <c r="AX70" s="160">
        <f>'[3]Relatório Empregados II'!$EB71</f>
        <v>0</v>
      </c>
      <c r="AY70" s="171" t="str">
        <f>'[3]Relatório Empregados II'!$ED71</f>
        <v>SALA ADMINISTRATIVA</v>
      </c>
      <c r="AZ70" s="160">
        <f>'[3]Relatório Empregados II'!$EH71</f>
        <v>0</v>
      </c>
      <c r="BA70" s="160">
        <f>'[3]Relatório Empregados II'!$EJ71</f>
        <v>0</v>
      </c>
    </row>
    <row r="71" spans="1:53">
      <c r="A71" s="174" t="str">
        <f>IFERROR(('[3]Relatório Empregados II'!$A72:$B72),"")</f>
        <v>31/07/2020</v>
      </c>
      <c r="B71" s="146" t="str">
        <f>'[3]Relatório Empregados II'!$D72:$D72</f>
        <v>12955134000900</v>
      </c>
      <c r="C71" s="162" t="str">
        <f>'[3]Relatório Empregados II'!$G72:$G72</f>
        <v>INSTITUTO DIVA ALVES DO BRASIL</v>
      </c>
      <c r="D71" s="165" t="str">
        <f>'[3]Relatório Empregados II'!$J72</f>
        <v>6033075</v>
      </c>
      <c r="E71" s="147" t="str">
        <f>'[3]Relatório Empregados II'!$L72:L72</f>
        <v>UPA 24H PARQUE LAFAIETE - DUQUE DE CAXIAS I</v>
      </c>
      <c r="F71" s="148" t="str">
        <f>'[3]Relatório Empregados II'!$P72:$P72</f>
        <v>0008/2020</v>
      </c>
      <c r="G71" s="177" cm="1">
        <f t="array" ref="G71">'[3]Relatório Empregados II'!$T72:T72</f>
        <v>2020</v>
      </c>
      <c r="H71" s="149" t="str">
        <f>'[3]Relatório Empregados II'!$W72</f>
        <v>07</v>
      </c>
      <c r="I71" s="150">
        <f>'[3]Relatório Empregados II'!$Y72:$Y72</f>
        <v>0</v>
      </c>
      <c r="J71" s="151">
        <f>'[3]Relatório Empregados II'!$AB72:$AB72</f>
        <v>0</v>
      </c>
      <c r="K71" s="166">
        <f>'[3]Relatório Empregados II'!$AE72:$AE72</f>
        <v>0</v>
      </c>
      <c r="L71" s="167" cm="1">
        <f t="array" ref="L71">'[3]Relatório Empregados II'!$AI72:$AI72</f>
        <v>517410</v>
      </c>
      <c r="M71" s="153">
        <f>'[3]Relatório Empregados II'!$AL72:$AL72</f>
        <v>0</v>
      </c>
      <c r="N71" s="154">
        <f>'[3]Relatório Empregados II'!$AP72</f>
        <v>0</v>
      </c>
      <c r="O71" s="167">
        <f>'[3]Relatório Empregados II'!$AR72</f>
        <v>0</v>
      </c>
      <c r="P71" s="155">
        <f>'[3]Relatório Empregados II'!$AT72:$AT72</f>
        <v>0</v>
      </c>
      <c r="Q71" s="156">
        <f>'[3]Relatório Empregados II'!$AX72:$AX72</f>
        <v>180</v>
      </c>
      <c r="R71" s="157">
        <f>'[3]Relatório Empregados II'!$BA72:$BA72</f>
        <v>0</v>
      </c>
      <c r="S71" s="158" t="str">
        <f>'[3]Relatório Empregados II'!$BE72:$BE72</f>
        <v/>
      </c>
      <c r="T71" s="158" t="str">
        <f>'[3]Relatório Empregados II'!$BH72:$BH72</f>
        <v>CLT</v>
      </c>
      <c r="U71" s="152">
        <f>'[3]Relatório Empregados II'!$BK72:$BK72</f>
        <v>0</v>
      </c>
      <c r="V71" s="169">
        <f>'[3]Relatório Empregados II'!$BN72</f>
        <v>0</v>
      </c>
      <c r="W71" s="210">
        <f>'[3]Relatório Empregados II'!$BP72</f>
        <v>0</v>
      </c>
      <c r="X71" s="144">
        <f>'[3]Relatório Empregados II'!$BR72:$BR72</f>
        <v>1375.01</v>
      </c>
      <c r="Y71" s="161">
        <f>'[3]Relatório Empregados II'!$BU72</f>
        <v>0</v>
      </c>
      <c r="Z71" s="171">
        <f>'[3]Relatório Empregados II'!$BW72:$BW72</f>
        <v>0</v>
      </c>
      <c r="AA71" s="172">
        <f>'[3]Relatório Empregados II'!$CA72:$CA72</f>
        <v>0</v>
      </c>
      <c r="AB71" s="172">
        <f>'[3]Relatório Empregados II'!$CD72:$CD72</f>
        <v>209</v>
      </c>
      <c r="AC71" s="172">
        <f>'[3]Relatório Empregados II'!$CG72:$CG72</f>
        <v>0</v>
      </c>
      <c r="AD71" s="172">
        <f>'[3]Relatório Empregados II'!$CJ72</f>
        <v>0</v>
      </c>
      <c r="AE71" s="172">
        <f>'[3]Relatório Empregados II'!$CL72</f>
        <v>0</v>
      </c>
      <c r="AF71" s="172">
        <f>'[3]Relatório Empregados II'!$CN72:$CN72</f>
        <v>0</v>
      </c>
      <c r="AG71" s="172">
        <f>'[3]Relatório Empregados II'!$CQ72</f>
        <v>0</v>
      </c>
      <c r="AH71" s="144">
        <f>'[3]Relatório Empregados II'!$CS72:$CS72</f>
        <v>183.7</v>
      </c>
      <c r="AI71" s="161">
        <f>'[3]Relatório Empregados II'!$CV72:$CV72</f>
        <v>0</v>
      </c>
      <c r="AJ71" s="144">
        <f>'[3]Relatório Empregados II'!$CY72:$CY72</f>
        <v>638.36861999999996</v>
      </c>
      <c r="AK71" s="161">
        <f>'[3]Relatório Empregados II'!$DB72:$DB72</f>
        <v>638.36861999999996</v>
      </c>
      <c r="AL71" s="144">
        <f>'[3]Relatório Empregados II'!$DE72:$DE72</f>
        <v>0</v>
      </c>
      <c r="AM71" s="144">
        <f>'[3]Relatório Empregados II'!$DH72</f>
        <v>0</v>
      </c>
      <c r="AN71" s="161">
        <f>'[3]Relatório Empregados II'!$DJ72</f>
        <v>638.36861999999996</v>
      </c>
      <c r="AO71" s="144">
        <f>'[3]Relatório Empregados II'!$DL72</f>
        <v>0</v>
      </c>
      <c r="AP71" s="144">
        <f>'[3]Relatório Empregados II'!$DM$3:$DM72</f>
        <v>0</v>
      </c>
      <c r="AQ71" s="161"/>
      <c r="AR71" s="161"/>
      <c r="AS71" s="144">
        <f>'[3]Relatório Empregados II'!$DQ72:$DQ72</f>
        <v>0</v>
      </c>
      <c r="AT71" s="173">
        <f>'[3]Relatório Empregados II'!$DT72</f>
        <v>0</v>
      </c>
      <c r="AU71" s="171">
        <f>'[3]Relatório Empregados II'!$DV72</f>
        <v>0</v>
      </c>
      <c r="AV71" s="171">
        <f>'[3]Relatório Empregados II'!$DX72</f>
        <v>0</v>
      </c>
      <c r="AW71" s="160">
        <f>'[3]Relatório Empregados II'!$DZ72</f>
        <v>0</v>
      </c>
      <c r="AX71" s="160">
        <f>'[3]Relatório Empregados II'!$EB72</f>
        <v>0</v>
      </c>
      <c r="AY71" s="171" t="str">
        <f>'[3]Relatório Empregados II'!$ED72</f>
        <v>SEGURANÇA/ÁREAS COMUNS</v>
      </c>
      <c r="AZ71" s="160">
        <f>'[3]Relatório Empregados II'!$EH72</f>
        <v>0</v>
      </c>
      <c r="BA71" s="160">
        <f>'[3]Relatório Empregados II'!$EJ72</f>
        <v>0</v>
      </c>
    </row>
    <row r="72" spans="1:53">
      <c r="A72" s="174" t="str">
        <f>IFERROR(('[3]Relatório Empregados II'!$A73:$B73),"")</f>
        <v>31/07/2020</v>
      </c>
      <c r="B72" s="146" t="str">
        <f>'[3]Relatório Empregados II'!$D73:$D73</f>
        <v>12955134000900</v>
      </c>
      <c r="C72" s="162" t="str">
        <f>'[3]Relatório Empregados II'!$G73:$G73</f>
        <v>INSTITUTO DIVA ALVES DO BRASIL</v>
      </c>
      <c r="D72" s="165" t="str">
        <f>'[3]Relatório Empregados II'!$J73</f>
        <v>6033075</v>
      </c>
      <c r="E72" s="147" t="str">
        <f>'[3]Relatório Empregados II'!$L73:L73</f>
        <v>UPA 24H PARQUE LAFAIETE - DUQUE DE CAXIAS I</v>
      </c>
      <c r="F72" s="148" t="str">
        <f>'[3]Relatório Empregados II'!$P73:$P73</f>
        <v>0008/2020</v>
      </c>
      <c r="G72" s="177" cm="1">
        <f t="array" ref="G72">'[3]Relatório Empregados II'!$T73:T73</f>
        <v>2020</v>
      </c>
      <c r="H72" s="149" t="str">
        <f>'[3]Relatório Empregados II'!$W73</f>
        <v>07</v>
      </c>
      <c r="I72" s="150">
        <f>'[3]Relatório Empregados II'!$Y73:$Y73</f>
        <v>0</v>
      </c>
      <c r="J72" s="151">
        <f>'[3]Relatório Empregados II'!$AB73:$AB73</f>
        <v>0</v>
      </c>
      <c r="K72" s="166">
        <f>'[3]Relatório Empregados II'!$AE73:$AE73</f>
        <v>0</v>
      </c>
      <c r="L72" s="167" cm="1">
        <f t="array" ref="L72">'[3]Relatório Empregados II'!$AI73:$AI73</f>
        <v>422105</v>
      </c>
      <c r="M72" s="153">
        <f>'[3]Relatório Empregados II'!$AL73:$AL73</f>
        <v>0</v>
      </c>
      <c r="N72" s="154">
        <f>'[3]Relatório Empregados II'!$AP73</f>
        <v>0</v>
      </c>
      <c r="O72" s="167">
        <f>'[3]Relatório Empregados II'!$AR73</f>
        <v>0</v>
      </c>
      <c r="P72" s="155">
        <f>'[3]Relatório Empregados II'!$AT73:$AT73</f>
        <v>0</v>
      </c>
      <c r="Q72" s="156">
        <f>'[3]Relatório Empregados II'!$AX73:$AX73</f>
        <v>180</v>
      </c>
      <c r="R72" s="157">
        <f>'[3]Relatório Empregados II'!$BA73:$BA73</f>
        <v>0</v>
      </c>
      <c r="S72" s="158" t="str">
        <f>'[3]Relatório Empregados II'!$BE73:$BE73</f>
        <v/>
      </c>
      <c r="T72" s="158" t="str">
        <f>'[3]Relatório Empregados II'!$BH73:$BH73</f>
        <v>CLT</v>
      </c>
      <c r="U72" s="152">
        <f>'[3]Relatório Empregados II'!$BK73:$BK73</f>
        <v>0</v>
      </c>
      <c r="V72" s="169">
        <f>'[3]Relatório Empregados II'!$BN73</f>
        <v>0</v>
      </c>
      <c r="W72" s="210">
        <f>'[3]Relatório Empregados II'!$BP73</f>
        <v>0</v>
      </c>
      <c r="X72" s="144">
        <f>'[3]Relatório Empregados II'!$BR73:$BR73</f>
        <v>1375.01</v>
      </c>
      <c r="Y72" s="161">
        <f>'[3]Relatório Empregados II'!$BU73</f>
        <v>0</v>
      </c>
      <c r="Z72" s="171">
        <f>'[3]Relatório Empregados II'!$BW73:$BW73</f>
        <v>0</v>
      </c>
      <c r="AA72" s="172">
        <f>'[3]Relatório Empregados II'!$CA73:$CA73</f>
        <v>0</v>
      </c>
      <c r="AB72" s="172">
        <f>'[3]Relatório Empregados II'!$CD73:$CD73</f>
        <v>209</v>
      </c>
      <c r="AC72" s="172">
        <f>'[3]Relatório Empregados II'!$CG73:$CG73</f>
        <v>0</v>
      </c>
      <c r="AD72" s="172">
        <f>'[3]Relatório Empregados II'!$CJ73</f>
        <v>0</v>
      </c>
      <c r="AE72" s="172">
        <f>'[3]Relatório Empregados II'!$CL73</f>
        <v>0</v>
      </c>
      <c r="AF72" s="172">
        <f>'[3]Relatório Empregados II'!$CN73:$CN73</f>
        <v>0</v>
      </c>
      <c r="AG72" s="172">
        <f>'[3]Relatório Empregados II'!$CQ73</f>
        <v>0</v>
      </c>
      <c r="AH72" s="144">
        <f>'[3]Relatório Empregados II'!$CS73:$CS73</f>
        <v>156.41999999999999</v>
      </c>
      <c r="AI72" s="161">
        <f>'[3]Relatório Empregados II'!$CV73:$CV73</f>
        <v>0</v>
      </c>
      <c r="AJ72" s="144">
        <f>'[3]Relatório Empregados II'!$CY73:$CY73</f>
        <v>543.56784000000005</v>
      </c>
      <c r="AK72" s="161">
        <f>'[3]Relatório Empregados II'!$DB73:$DB73</f>
        <v>543.56784000000005</v>
      </c>
      <c r="AL72" s="144">
        <f>'[3]Relatório Empregados II'!$DE73:$DE73</f>
        <v>0</v>
      </c>
      <c r="AM72" s="144">
        <f>'[3]Relatório Empregados II'!$DH73</f>
        <v>0</v>
      </c>
      <c r="AN72" s="161">
        <f>'[3]Relatório Empregados II'!$DJ73</f>
        <v>543.56784000000005</v>
      </c>
      <c r="AO72" s="144">
        <f>'[3]Relatório Empregados II'!$DL73</f>
        <v>0</v>
      </c>
      <c r="AP72" s="144">
        <f>'[3]Relatório Empregados II'!$DM$3:$DM73</f>
        <v>0</v>
      </c>
      <c r="AQ72" s="161"/>
      <c r="AR72" s="161"/>
      <c r="AS72" s="144">
        <f>'[3]Relatório Empregados II'!$DQ73:$DQ73</f>
        <v>0</v>
      </c>
      <c r="AT72" s="173">
        <f>'[3]Relatório Empregados II'!$DT73</f>
        <v>0</v>
      </c>
      <c r="AU72" s="171">
        <f>'[3]Relatório Empregados II'!$DV73</f>
        <v>0</v>
      </c>
      <c r="AV72" s="171">
        <f>'[3]Relatório Empregados II'!$DX73</f>
        <v>0</v>
      </c>
      <c r="AW72" s="160">
        <f>'[3]Relatório Empregados II'!$DZ73</f>
        <v>0</v>
      </c>
      <c r="AX72" s="160">
        <f>'[3]Relatório Empregados II'!$EB73</f>
        <v>0</v>
      </c>
      <c r="AY72" s="171" t="str">
        <f>'[3]Relatório Empregados II'!$ED73</f>
        <v>RECEPÇÃO</v>
      </c>
      <c r="AZ72" s="160">
        <f>'[3]Relatório Empregados II'!$EH73</f>
        <v>0</v>
      </c>
      <c r="BA72" s="160">
        <f>'[3]Relatório Empregados II'!$EJ73</f>
        <v>0</v>
      </c>
    </row>
    <row r="73" spans="1:53">
      <c r="A73" s="174" t="str">
        <f>IFERROR(('[3]Relatório Empregados II'!$A74:$B74),"")</f>
        <v>31/07/2020</v>
      </c>
      <c r="B73" s="146" t="str">
        <f>'[3]Relatório Empregados II'!$D74:$D74</f>
        <v>12955134000900</v>
      </c>
      <c r="C73" s="162" t="str">
        <f>'[3]Relatório Empregados II'!$G74:$G74</f>
        <v>INSTITUTO DIVA ALVES DO BRASIL</v>
      </c>
      <c r="D73" s="165" t="str">
        <f>'[3]Relatório Empregados II'!$J74</f>
        <v>6033075</v>
      </c>
      <c r="E73" s="147" t="str">
        <f>'[3]Relatório Empregados II'!$L74:L74</f>
        <v>UPA 24H PARQUE LAFAIETE - DUQUE DE CAXIAS I</v>
      </c>
      <c r="F73" s="148" t="str">
        <f>'[3]Relatório Empregados II'!$P74:$P74</f>
        <v>0008/2020</v>
      </c>
      <c r="G73" s="177" cm="1">
        <f t="array" ref="G73">'[3]Relatório Empregados II'!$T74:T74</f>
        <v>2020</v>
      </c>
      <c r="H73" s="149" t="str">
        <f>'[3]Relatório Empregados II'!$W74</f>
        <v>07</v>
      </c>
      <c r="I73" s="150">
        <f>'[3]Relatório Empregados II'!$Y74:$Y74</f>
        <v>0</v>
      </c>
      <c r="J73" s="151">
        <f>'[3]Relatório Empregados II'!$AB74:$AB74</f>
        <v>0</v>
      </c>
      <c r="K73" s="166">
        <f>'[3]Relatório Empregados II'!$AE74:$AE74</f>
        <v>0</v>
      </c>
      <c r="L73" s="167" cm="1">
        <f t="array" ref="L73">'[3]Relatório Empregados II'!$AI74:$AI74</f>
        <v>411010</v>
      </c>
      <c r="M73" s="153">
        <f>'[3]Relatório Empregados II'!$AL74:$AL74</f>
        <v>0</v>
      </c>
      <c r="N73" s="154">
        <f>'[3]Relatório Empregados II'!$AP74</f>
        <v>0</v>
      </c>
      <c r="O73" s="167">
        <f>'[3]Relatório Empregados II'!$AR74</f>
        <v>0</v>
      </c>
      <c r="P73" s="155">
        <f>'[3]Relatório Empregados II'!$AT74:$AT74</f>
        <v>0</v>
      </c>
      <c r="Q73" s="156">
        <f>'[3]Relatório Empregados II'!$AX74:$AX74</f>
        <v>220</v>
      </c>
      <c r="R73" s="157">
        <f>'[3]Relatório Empregados II'!$BA74:$BA74</f>
        <v>0</v>
      </c>
      <c r="S73" s="158" t="str">
        <f>'[3]Relatório Empregados II'!$BE74:$BE74</f>
        <v/>
      </c>
      <c r="T73" s="158" t="str">
        <f>'[3]Relatório Empregados II'!$BH74:$BH74</f>
        <v>CLT</v>
      </c>
      <c r="U73" s="152">
        <f>'[3]Relatório Empregados II'!$BK74:$BK74</f>
        <v>0</v>
      </c>
      <c r="V73" s="169">
        <f>'[3]Relatório Empregados II'!$BN74</f>
        <v>0</v>
      </c>
      <c r="W73" s="210">
        <f>'[3]Relatório Empregados II'!$BP74</f>
        <v>0</v>
      </c>
      <c r="X73" s="144">
        <f>'[3]Relatório Empregados II'!$BR74:$BR74</f>
        <v>1800</v>
      </c>
      <c r="Y73" s="161">
        <f>'[3]Relatório Empregados II'!$BU74</f>
        <v>0</v>
      </c>
      <c r="Z73" s="171">
        <f>'[3]Relatório Empregados II'!$BW74:$BW74</f>
        <v>0</v>
      </c>
      <c r="AA73" s="172">
        <f>'[3]Relatório Empregados II'!$CA74:$CA74</f>
        <v>0</v>
      </c>
      <c r="AB73" s="172">
        <f>'[3]Relatório Empregados II'!$CD74:$CD74</f>
        <v>209</v>
      </c>
      <c r="AC73" s="172">
        <f>'[3]Relatório Empregados II'!$CG74:$CG74</f>
        <v>0</v>
      </c>
      <c r="AD73" s="172">
        <f>'[3]Relatório Empregados II'!$CJ74</f>
        <v>0</v>
      </c>
      <c r="AE73" s="172">
        <f>'[3]Relatório Empregados II'!$CL74</f>
        <v>0</v>
      </c>
      <c r="AF73" s="172">
        <f>'[3]Relatório Empregados II'!$CN74:$CN74</f>
        <v>0</v>
      </c>
      <c r="AG73" s="172">
        <f>'[3]Relatório Empregados II'!$CQ74</f>
        <v>0</v>
      </c>
      <c r="AH73" s="144">
        <f>'[3]Relatório Empregados II'!$CS74:$CS74</f>
        <v>164.35</v>
      </c>
      <c r="AI73" s="161">
        <f>'[3]Relatório Empregados II'!$CV74:$CV74</f>
        <v>0</v>
      </c>
      <c r="AJ73" s="144">
        <f>'[3]Relatório Empregados II'!$CY74:$CY74</f>
        <v>571.13432</v>
      </c>
      <c r="AK73" s="161">
        <f>'[3]Relatório Empregados II'!$DB74:$DB74</f>
        <v>571.13432</v>
      </c>
      <c r="AL73" s="144">
        <f>'[3]Relatório Empregados II'!$DE74:$DE74</f>
        <v>0</v>
      </c>
      <c r="AM73" s="144">
        <f>'[3]Relatório Empregados II'!$DH74</f>
        <v>0</v>
      </c>
      <c r="AN73" s="161">
        <f>'[3]Relatório Empregados II'!$DJ74</f>
        <v>571.13432</v>
      </c>
      <c r="AO73" s="144">
        <f>'[3]Relatório Empregados II'!$DL74</f>
        <v>0</v>
      </c>
      <c r="AP73" s="144">
        <f>'[3]Relatório Empregados II'!$DM$3:$DM74</f>
        <v>0</v>
      </c>
      <c r="AQ73" s="161"/>
      <c r="AR73" s="161"/>
      <c r="AS73" s="144">
        <f>'[3]Relatório Empregados II'!$DQ74:$DQ74</f>
        <v>0</v>
      </c>
      <c r="AT73" s="173">
        <f>'[3]Relatório Empregados II'!$DT74</f>
        <v>0</v>
      </c>
      <c r="AU73" s="171">
        <f>'[3]Relatório Empregados II'!$DV74</f>
        <v>0</v>
      </c>
      <c r="AV73" s="171">
        <f>'[3]Relatório Empregados II'!$DX74</f>
        <v>0</v>
      </c>
      <c r="AW73" s="160">
        <f>'[3]Relatório Empregados II'!$DZ74</f>
        <v>0</v>
      </c>
      <c r="AX73" s="160">
        <f>'[3]Relatório Empregados II'!$EB74</f>
        <v>0</v>
      </c>
      <c r="AY73" s="171" t="str">
        <f>'[3]Relatório Empregados II'!$ED74</f>
        <v>SALA ADMINISTRATIVA</v>
      </c>
      <c r="AZ73" s="160">
        <f>'[3]Relatório Empregados II'!$EH74</f>
        <v>0</v>
      </c>
      <c r="BA73" s="160">
        <f>'[3]Relatório Empregados II'!$EJ74</f>
        <v>0</v>
      </c>
    </row>
    <row r="74" spans="1:53">
      <c r="A74" s="174" t="str">
        <f>IFERROR(('[3]Relatório Empregados II'!$A75:$B75),"")</f>
        <v>31/07/2020</v>
      </c>
      <c r="B74" s="146" t="str">
        <f>'[3]Relatório Empregados II'!$D75:$D75</f>
        <v>12955134000900</v>
      </c>
      <c r="C74" s="162" t="str">
        <f>'[3]Relatório Empregados II'!$G75:$G75</f>
        <v>INSTITUTO DIVA ALVES DO BRASIL</v>
      </c>
      <c r="D74" s="165" t="str">
        <f>'[3]Relatório Empregados II'!$J75</f>
        <v>6033075</v>
      </c>
      <c r="E74" s="147" t="str">
        <f>'[3]Relatório Empregados II'!$L75:L75</f>
        <v>UPA 24H PARQUE LAFAIETE - DUQUE DE CAXIAS I</v>
      </c>
      <c r="F74" s="148" t="str">
        <f>'[3]Relatório Empregados II'!$P75:$P75</f>
        <v>0008/2020</v>
      </c>
      <c r="G74" s="177" cm="1">
        <f t="array" ref="G74">'[3]Relatório Empregados II'!$T75:T75</f>
        <v>2020</v>
      </c>
      <c r="H74" s="149" t="str">
        <f>'[3]Relatório Empregados II'!$W75</f>
        <v>07</v>
      </c>
      <c r="I74" s="150">
        <f>'[3]Relatório Empregados II'!$Y75:$Y75</f>
        <v>0</v>
      </c>
      <c r="J74" s="151">
        <f>'[3]Relatório Empregados II'!$AB75:$AB75</f>
        <v>0</v>
      </c>
      <c r="K74" s="166">
        <f>'[3]Relatório Empregados II'!$AE75:$AE75</f>
        <v>0</v>
      </c>
      <c r="L74" s="167" cm="1">
        <f t="array" ref="L74">'[3]Relatório Empregados II'!$AI75:$AI75</f>
        <v>322205</v>
      </c>
      <c r="M74" s="153">
        <f>'[3]Relatório Empregados II'!$AL75:$AL75</f>
        <v>0</v>
      </c>
      <c r="N74" s="154">
        <f>'[3]Relatório Empregados II'!$AP75</f>
        <v>0</v>
      </c>
      <c r="O74" s="167">
        <f>'[3]Relatório Empregados II'!$AR75</f>
        <v>0</v>
      </c>
      <c r="P74" s="155">
        <f>'[3]Relatório Empregados II'!$AT75:$AT75</f>
        <v>0</v>
      </c>
      <c r="Q74" s="156">
        <f>'[3]Relatório Empregados II'!$AX75:$AX75</f>
        <v>180</v>
      </c>
      <c r="R74" s="157">
        <f>'[3]Relatório Empregados II'!$BA75:$BA75</f>
        <v>0</v>
      </c>
      <c r="S74" s="158" t="str">
        <f>'[3]Relatório Empregados II'!$BE75:$BE75</f>
        <v/>
      </c>
      <c r="T74" s="158" t="str">
        <f>'[3]Relatório Empregados II'!$BH75:$BH75</f>
        <v>CLT</v>
      </c>
      <c r="U74" s="152">
        <f>'[3]Relatório Empregados II'!$BK75:$BK75</f>
        <v>0</v>
      </c>
      <c r="V74" s="169">
        <f>'[3]Relatório Empregados II'!$BN75</f>
        <v>0</v>
      </c>
      <c r="W74" s="210">
        <f>'[3]Relatório Empregados II'!$BP75</f>
        <v>0</v>
      </c>
      <c r="X74" s="144">
        <f>'[3]Relatório Empregados II'!$BR75:$BR75</f>
        <v>1665.93</v>
      </c>
      <c r="Y74" s="161">
        <f>'[3]Relatório Empregados II'!$BU75</f>
        <v>0</v>
      </c>
      <c r="Z74" s="171">
        <f>'[3]Relatório Empregados II'!$BW75:$BW75</f>
        <v>0</v>
      </c>
      <c r="AA74" s="172">
        <f>'[3]Relatório Empregados II'!$CA75:$CA75</f>
        <v>0</v>
      </c>
      <c r="AB74" s="172">
        <f>'[3]Relatório Empregados II'!$CD75:$CD75</f>
        <v>209</v>
      </c>
      <c r="AC74" s="172">
        <f>'[3]Relatório Empregados II'!$CG75:$CG75</f>
        <v>0</v>
      </c>
      <c r="AD74" s="172">
        <f>'[3]Relatório Empregados II'!$CJ75</f>
        <v>0</v>
      </c>
      <c r="AE74" s="172">
        <f>'[3]Relatório Empregados II'!$CL75</f>
        <v>0</v>
      </c>
      <c r="AF74" s="172">
        <f>'[3]Relatório Empregados II'!$CN75:$CN75</f>
        <v>0</v>
      </c>
      <c r="AG74" s="172">
        <f>'[3]Relatório Empregados II'!$CQ75</f>
        <v>0</v>
      </c>
      <c r="AH74" s="144">
        <f>'[3]Relatório Empregados II'!$CS75:$CS75</f>
        <v>230.93</v>
      </c>
      <c r="AI74" s="161">
        <f>'[3]Relatório Empregados II'!$CV75:$CV75</f>
        <v>0</v>
      </c>
      <c r="AJ74" s="144">
        <f>'[3]Relatório Empregados II'!$CY75:$CY75</f>
        <v>802.51094000000001</v>
      </c>
      <c r="AK74" s="161">
        <f>'[3]Relatório Empregados II'!$DB75:$DB75</f>
        <v>802.51094000000001</v>
      </c>
      <c r="AL74" s="144">
        <f>'[3]Relatório Empregados II'!$DE75:$DE75</f>
        <v>0</v>
      </c>
      <c r="AM74" s="144">
        <f>'[3]Relatório Empregados II'!$DH75</f>
        <v>0</v>
      </c>
      <c r="AN74" s="161">
        <f>'[3]Relatório Empregados II'!$DJ75</f>
        <v>802.51094000000001</v>
      </c>
      <c r="AO74" s="144">
        <f>'[3]Relatório Empregados II'!$DL75</f>
        <v>0</v>
      </c>
      <c r="AP74" s="144">
        <f>'[3]Relatório Empregados II'!$DM$3:$DM75</f>
        <v>0</v>
      </c>
      <c r="AQ74" s="161"/>
      <c r="AR74" s="161"/>
      <c r="AS74" s="144">
        <f>'[3]Relatório Empregados II'!$DQ75:$DQ75</f>
        <v>0</v>
      </c>
      <c r="AT74" s="173">
        <f>'[3]Relatório Empregados II'!$DT75</f>
        <v>0</v>
      </c>
      <c r="AU74" s="171">
        <f>'[3]Relatório Empregados II'!$DV75</f>
        <v>0</v>
      </c>
      <c r="AV74" s="171">
        <f>'[3]Relatório Empregados II'!$DX75</f>
        <v>0</v>
      </c>
      <c r="AW74" s="160">
        <f>'[3]Relatório Empregados II'!$DZ75</f>
        <v>0</v>
      </c>
      <c r="AX74" s="160">
        <f>'[3]Relatório Empregados II'!$EB75</f>
        <v>0</v>
      </c>
      <c r="AY74" s="171" t="str">
        <f>'[3]Relatório Empregados II'!$ED75</f>
        <v>CLASSIFICAÇÃO DE RISCO</v>
      </c>
      <c r="AZ74" s="160">
        <f>'[3]Relatório Empregados II'!$EH75</f>
        <v>0</v>
      </c>
      <c r="BA74" s="160">
        <f>'[3]Relatório Empregados II'!$EJ75</f>
        <v>0</v>
      </c>
    </row>
    <row r="75" spans="1:53">
      <c r="A75" s="174" t="str">
        <f>IFERROR(('[3]Relatório Empregados II'!$A76:$B76),"")</f>
        <v>31/07/2020</v>
      </c>
      <c r="B75" s="146" t="str">
        <f>'[3]Relatório Empregados II'!$D76:$D76</f>
        <v>12955134000900</v>
      </c>
      <c r="C75" s="162" t="str">
        <f>'[3]Relatório Empregados II'!$G76:$G76</f>
        <v>INSTITUTO DIVA ALVES DO BRASIL</v>
      </c>
      <c r="D75" s="165" t="str">
        <f>'[3]Relatório Empregados II'!$J76</f>
        <v>6033075</v>
      </c>
      <c r="E75" s="147" t="str">
        <f>'[3]Relatório Empregados II'!$L76:L76</f>
        <v>UPA 24H PARQUE LAFAIETE - DUQUE DE CAXIAS I</v>
      </c>
      <c r="F75" s="148" t="str">
        <f>'[3]Relatório Empregados II'!$P76:$P76</f>
        <v>0008/2020</v>
      </c>
      <c r="G75" s="177" cm="1">
        <f t="array" ref="G75">'[3]Relatório Empregados II'!$T76:T76</f>
        <v>2020</v>
      </c>
      <c r="H75" s="149" t="str">
        <f>'[3]Relatório Empregados II'!$W76</f>
        <v>07</v>
      </c>
      <c r="I75" s="150">
        <f>'[3]Relatório Empregados II'!$Y76:$Y76</f>
        <v>0</v>
      </c>
      <c r="J75" s="151">
        <f>'[3]Relatório Empregados II'!$AB76:$AB76</f>
        <v>0</v>
      </c>
      <c r="K75" s="166">
        <f>'[3]Relatório Empregados II'!$AE76:$AE76</f>
        <v>0</v>
      </c>
      <c r="L75" s="167" cm="1">
        <f t="array" ref="L75">'[3]Relatório Empregados II'!$AI76:$AI76</f>
        <v>223405</v>
      </c>
      <c r="M75" s="153">
        <f>'[3]Relatório Empregados II'!$AL76:$AL76</f>
        <v>0</v>
      </c>
      <c r="N75" s="154">
        <f>'[3]Relatório Empregados II'!$AP76</f>
        <v>0</v>
      </c>
      <c r="O75" s="167">
        <f>'[3]Relatório Empregados II'!$AR76</f>
        <v>0</v>
      </c>
      <c r="P75" s="155">
        <f>'[3]Relatório Empregados II'!$AT76:$AT76</f>
        <v>0</v>
      </c>
      <c r="Q75" s="156">
        <f>'[3]Relatório Empregados II'!$AX76:$AX76</f>
        <v>180</v>
      </c>
      <c r="R75" s="157">
        <f>'[3]Relatório Empregados II'!$BA76:$BA76</f>
        <v>0</v>
      </c>
      <c r="S75" s="158" t="str">
        <f>'[3]Relatório Empregados II'!$BE76:$BE76</f>
        <v/>
      </c>
      <c r="T75" s="158" t="str">
        <f>'[3]Relatório Empregados II'!$BH76:$BH76</f>
        <v>CLT</v>
      </c>
      <c r="U75" s="152">
        <f>'[3]Relatório Empregados II'!$BK76:$BK76</f>
        <v>0</v>
      </c>
      <c r="V75" s="169">
        <f>'[3]Relatório Empregados II'!$BN76</f>
        <v>0</v>
      </c>
      <c r="W75" s="210">
        <f>'[3]Relatório Empregados II'!$BP76</f>
        <v>0</v>
      </c>
      <c r="X75" s="144">
        <f>'[3]Relatório Empregados II'!$BR76:$BR76</f>
        <v>3158.96</v>
      </c>
      <c r="Y75" s="161">
        <f>'[3]Relatório Empregados II'!$BU76</f>
        <v>0</v>
      </c>
      <c r="Z75" s="171">
        <f>'[3]Relatório Empregados II'!$BW76:$BW76</f>
        <v>0</v>
      </c>
      <c r="AA75" s="172">
        <f>'[3]Relatório Empregados II'!$CA76:$CA76</f>
        <v>0</v>
      </c>
      <c r="AB75" s="172">
        <f>'[3]Relatório Empregados II'!$CD76:$CD76</f>
        <v>20.9</v>
      </c>
      <c r="AC75" s="172">
        <f>'[3]Relatório Empregados II'!$CG76:$CG76</f>
        <v>0</v>
      </c>
      <c r="AD75" s="172">
        <f>'[3]Relatório Empregados II'!$CJ76</f>
        <v>0</v>
      </c>
      <c r="AE75" s="172">
        <f>'[3]Relatório Empregados II'!$CL76</f>
        <v>0</v>
      </c>
      <c r="AF75" s="172">
        <f>'[3]Relatório Empregados II'!$CN76:$CN76</f>
        <v>1474.41</v>
      </c>
      <c r="AG75" s="172">
        <f>'[3]Relatório Empregados II'!$CQ76</f>
        <v>0</v>
      </c>
      <c r="AH75" s="144">
        <f>'[3]Relatório Empregados II'!$CS76:$CS76</f>
        <v>279.60000000000002</v>
      </c>
      <c r="AI75" s="161">
        <f>'[3]Relatório Empregados II'!$CV76:$CV76</f>
        <v>0</v>
      </c>
      <c r="AJ75" s="144">
        <f>'[3]Relatório Empregados II'!$CY76:$CY76</f>
        <v>971.63224000000002</v>
      </c>
      <c r="AK75" s="161">
        <f>'[3]Relatório Empregados II'!$DB76:$DB76</f>
        <v>971.63224000000002</v>
      </c>
      <c r="AL75" s="144">
        <f>'[3]Relatório Empregados II'!$DE76:$DE76</f>
        <v>0</v>
      </c>
      <c r="AM75" s="144">
        <f>'[3]Relatório Empregados II'!$DH76</f>
        <v>0</v>
      </c>
      <c r="AN75" s="161">
        <f>'[3]Relatório Empregados II'!$DJ76</f>
        <v>971.63224000000002</v>
      </c>
      <c r="AO75" s="144">
        <f>'[3]Relatório Empregados II'!$DL76</f>
        <v>0</v>
      </c>
      <c r="AP75" s="144">
        <f>'[3]Relatório Empregados II'!$DM$3:$DM76</f>
        <v>0</v>
      </c>
      <c r="AQ75" s="161"/>
      <c r="AR75" s="161"/>
      <c r="AS75" s="144">
        <f>'[3]Relatório Empregados II'!$DQ76:$DQ76</f>
        <v>0</v>
      </c>
      <c r="AT75" s="173">
        <f>'[3]Relatório Empregados II'!$DT76</f>
        <v>0</v>
      </c>
      <c r="AU75" s="171">
        <f>'[3]Relatório Empregados II'!$DV76</f>
        <v>0</v>
      </c>
      <c r="AV75" s="171">
        <f>'[3]Relatório Empregados II'!$DX76</f>
        <v>0</v>
      </c>
      <c r="AW75" s="160">
        <f>'[3]Relatório Empregados II'!$DZ76</f>
        <v>0</v>
      </c>
      <c r="AX75" s="160">
        <f>'[3]Relatório Empregados II'!$EB76</f>
        <v>0</v>
      </c>
      <c r="AY75" s="171" t="str">
        <f>'[3]Relatório Empregados II'!$ED76</f>
        <v>FARMACIA HOSPITALAR</v>
      </c>
      <c r="AZ75" s="160">
        <f>'[3]Relatório Empregados II'!$EH76</f>
        <v>0</v>
      </c>
      <c r="BA75" s="160">
        <f>'[3]Relatório Empregados II'!$EJ76</f>
        <v>0</v>
      </c>
    </row>
    <row r="76" spans="1:53">
      <c r="A76" s="174" t="str">
        <f>IFERROR(('[3]Relatório Empregados II'!$A77:$B77),"")</f>
        <v>31/07/2020</v>
      </c>
      <c r="B76" s="146" t="str">
        <f>'[3]Relatório Empregados II'!$D77:$D77</f>
        <v>12955134000900</v>
      </c>
      <c r="C76" s="162" t="str">
        <f>'[3]Relatório Empregados II'!$G77:$G77</f>
        <v>INSTITUTO DIVA ALVES DO BRASIL</v>
      </c>
      <c r="D76" s="165" t="str">
        <f>'[3]Relatório Empregados II'!$J77</f>
        <v>6033075</v>
      </c>
      <c r="E76" s="147" t="str">
        <f>'[3]Relatório Empregados II'!$L77:L77</f>
        <v>UPA 24H PARQUE LAFAIETE - DUQUE DE CAXIAS I</v>
      </c>
      <c r="F76" s="148" t="str">
        <f>'[3]Relatório Empregados II'!$P77:$P77</f>
        <v>0008/2020</v>
      </c>
      <c r="G76" s="177" cm="1">
        <f t="array" ref="G76">'[3]Relatório Empregados II'!$T77:T77</f>
        <v>2020</v>
      </c>
      <c r="H76" s="149" t="str">
        <f>'[3]Relatório Empregados II'!$W77</f>
        <v>07</v>
      </c>
      <c r="I76" s="150">
        <f>'[3]Relatório Empregados II'!$Y77:$Y77</f>
        <v>0</v>
      </c>
      <c r="J76" s="151">
        <f>'[3]Relatório Empregados II'!$AB77:$AB77</f>
        <v>0</v>
      </c>
      <c r="K76" s="166">
        <f>'[3]Relatório Empregados II'!$AE77:$AE77</f>
        <v>0</v>
      </c>
      <c r="L76" s="167" cm="1">
        <f t="array" ref="L76">'[3]Relatório Empregados II'!$AI77:$AI77</f>
        <v>414105</v>
      </c>
      <c r="M76" s="153">
        <f>'[3]Relatório Empregados II'!$AL77:$AL77</f>
        <v>0</v>
      </c>
      <c r="N76" s="154">
        <f>'[3]Relatório Empregados II'!$AP77</f>
        <v>0</v>
      </c>
      <c r="O76" s="167">
        <f>'[3]Relatório Empregados II'!$AR77</f>
        <v>0</v>
      </c>
      <c r="P76" s="155">
        <f>'[3]Relatório Empregados II'!$AT77:$AT77</f>
        <v>0</v>
      </c>
      <c r="Q76" s="156">
        <f>'[3]Relatório Empregados II'!$AX77:$AX77</f>
        <v>180</v>
      </c>
      <c r="R76" s="157">
        <f>'[3]Relatório Empregados II'!$BA77:$BA77</f>
        <v>0</v>
      </c>
      <c r="S76" s="158" t="str">
        <f>'[3]Relatório Empregados II'!$BE77:$BE77</f>
        <v/>
      </c>
      <c r="T76" s="158" t="str">
        <f>'[3]Relatório Empregados II'!$BH77:$BH77</f>
        <v>CLT</v>
      </c>
      <c r="U76" s="152">
        <f>'[3]Relatório Empregados II'!$BK77:$BK77</f>
        <v>0</v>
      </c>
      <c r="V76" s="169">
        <f>'[3]Relatório Empregados II'!$BN77</f>
        <v>0</v>
      </c>
      <c r="W76" s="210">
        <f>'[3]Relatório Empregados II'!$BP77</f>
        <v>0</v>
      </c>
      <c r="X76" s="144">
        <f>'[3]Relatório Empregados II'!$BR77:$BR77</f>
        <v>1375.01</v>
      </c>
      <c r="Y76" s="161">
        <f>'[3]Relatório Empregados II'!$BU77</f>
        <v>0</v>
      </c>
      <c r="Z76" s="171">
        <f>'[3]Relatório Empregados II'!$BW77:$BW77</f>
        <v>0</v>
      </c>
      <c r="AA76" s="172">
        <f>'[3]Relatório Empregados II'!$CA77:$CA77</f>
        <v>0</v>
      </c>
      <c r="AB76" s="172">
        <f>'[3]Relatório Empregados II'!$CD77:$CD77</f>
        <v>209</v>
      </c>
      <c r="AC76" s="172">
        <f>'[3]Relatório Empregados II'!$CG77:$CG77</f>
        <v>0</v>
      </c>
      <c r="AD76" s="172">
        <f>'[3]Relatório Empregados II'!$CJ77</f>
        <v>0</v>
      </c>
      <c r="AE76" s="172">
        <f>'[3]Relatório Empregados II'!$CL77</f>
        <v>0</v>
      </c>
      <c r="AF76" s="172">
        <f>'[3]Relatório Empregados II'!$CN77:$CN77</f>
        <v>0</v>
      </c>
      <c r="AG76" s="172">
        <f>'[3]Relatório Empregados II'!$CQ77</f>
        <v>0</v>
      </c>
      <c r="AH76" s="144">
        <f>'[3]Relatório Empregados II'!$CS77:$CS77</f>
        <v>143.28</v>
      </c>
      <c r="AI76" s="161">
        <f>'[3]Relatório Empregados II'!$CV77:$CV77</f>
        <v>0</v>
      </c>
      <c r="AJ76" s="144">
        <f>'[3]Relatório Empregados II'!$CY77:$CY77</f>
        <v>497.92858000000001</v>
      </c>
      <c r="AK76" s="161">
        <f>'[3]Relatório Empregados II'!$DB77:$DB77</f>
        <v>497.92858000000001</v>
      </c>
      <c r="AL76" s="144">
        <f>'[3]Relatório Empregados II'!$DE77:$DE77</f>
        <v>0</v>
      </c>
      <c r="AM76" s="144">
        <f>'[3]Relatório Empregados II'!$DH77</f>
        <v>0</v>
      </c>
      <c r="AN76" s="161">
        <f>'[3]Relatório Empregados II'!$DJ77</f>
        <v>497.92858000000001</v>
      </c>
      <c r="AO76" s="144">
        <f>'[3]Relatório Empregados II'!$DL77</f>
        <v>0</v>
      </c>
      <c r="AP76" s="144">
        <f>'[3]Relatório Empregados II'!$DM$3:$DM77</f>
        <v>0</v>
      </c>
      <c r="AQ76" s="161"/>
      <c r="AR76" s="161"/>
      <c r="AS76" s="144">
        <f>'[3]Relatório Empregados II'!$DQ77:$DQ77</f>
        <v>0</v>
      </c>
      <c r="AT76" s="173">
        <f>'[3]Relatório Empregados II'!$DT77</f>
        <v>0</v>
      </c>
      <c r="AU76" s="171">
        <f>'[3]Relatório Empregados II'!$DV77</f>
        <v>0</v>
      </c>
      <c r="AV76" s="171">
        <f>'[3]Relatório Empregados II'!$DX77</f>
        <v>0</v>
      </c>
      <c r="AW76" s="160">
        <f>'[3]Relatório Empregados II'!$DZ77</f>
        <v>0</v>
      </c>
      <c r="AX76" s="160">
        <f>'[3]Relatório Empregados II'!$EB77</f>
        <v>0</v>
      </c>
      <c r="AY76" s="171" t="str">
        <f>'[3]Relatório Empregados II'!$ED77</f>
        <v>ALMOXARIFADO</v>
      </c>
      <c r="AZ76" s="160">
        <f>'[3]Relatório Empregados II'!$EH77</f>
        <v>0</v>
      </c>
      <c r="BA76" s="160">
        <f>'[3]Relatório Empregados II'!$EJ77</f>
        <v>0</v>
      </c>
    </row>
    <row r="77" spans="1:53">
      <c r="A77" s="174" t="str">
        <f>IFERROR(('[3]Relatório Empregados II'!$A78:$B78),"")</f>
        <v>31/07/2020</v>
      </c>
      <c r="B77" s="146" t="str">
        <f>'[3]Relatório Empregados II'!$D78:$D78</f>
        <v>12955134000900</v>
      </c>
      <c r="C77" s="162" t="str">
        <f>'[3]Relatório Empregados II'!$G78:$G78</f>
        <v>INSTITUTO DIVA ALVES DO BRASIL</v>
      </c>
      <c r="D77" s="165" t="str">
        <f>'[3]Relatório Empregados II'!$J78</f>
        <v>6033075</v>
      </c>
      <c r="E77" s="147" t="str">
        <f>'[3]Relatório Empregados II'!$L78:L78</f>
        <v>UPA 24H PARQUE LAFAIETE - DUQUE DE CAXIAS I</v>
      </c>
      <c r="F77" s="148" t="str">
        <f>'[3]Relatório Empregados II'!$P78:$P78</f>
        <v>0008/2020</v>
      </c>
      <c r="G77" s="177" cm="1">
        <f t="array" ref="G77">'[3]Relatório Empregados II'!$T78:T78</f>
        <v>2020</v>
      </c>
      <c r="H77" s="149" t="str">
        <f>'[3]Relatório Empregados II'!$W78</f>
        <v>07</v>
      </c>
      <c r="I77" s="150">
        <f>'[3]Relatório Empregados II'!$Y78:$Y78</f>
        <v>0</v>
      </c>
      <c r="J77" s="151">
        <f>'[3]Relatório Empregados II'!$AB78:$AB78</f>
        <v>0</v>
      </c>
      <c r="K77" s="166">
        <f>'[3]Relatório Empregados II'!$AE78:$AE78</f>
        <v>0</v>
      </c>
      <c r="L77" s="167" cm="1">
        <f t="array" ref="L77">'[3]Relatório Empregados II'!$AI78:$AI78</f>
        <v>131205</v>
      </c>
      <c r="M77" s="153">
        <f>'[3]Relatório Empregados II'!$AL78:$AL78</f>
        <v>0</v>
      </c>
      <c r="N77" s="154">
        <f>'[3]Relatório Empregados II'!$AP78</f>
        <v>0</v>
      </c>
      <c r="O77" s="167">
        <f>'[3]Relatório Empregados II'!$AR78</f>
        <v>0</v>
      </c>
      <c r="P77" s="155">
        <f>'[3]Relatório Empregados II'!$AT78:$AT78</f>
        <v>0</v>
      </c>
      <c r="Q77" s="156">
        <f>'[3]Relatório Empregados II'!$AX78:$AX78</f>
        <v>100</v>
      </c>
      <c r="R77" s="157">
        <f>'[3]Relatório Empregados II'!$BA78:$BA78</f>
        <v>0</v>
      </c>
      <c r="S77" s="158" t="str">
        <f>'[3]Relatório Empregados II'!$BE78:$BE78</f>
        <v/>
      </c>
      <c r="T77" s="158" t="str">
        <f>'[3]Relatório Empregados II'!$BH78:$BH78</f>
        <v>CLT</v>
      </c>
      <c r="U77" s="152">
        <f>'[3]Relatório Empregados II'!$BK78:$BK78</f>
        <v>0</v>
      </c>
      <c r="V77" s="169">
        <f>'[3]Relatório Empregados II'!$BN78</f>
        <v>0</v>
      </c>
      <c r="W77" s="210">
        <f>'[3]Relatório Empregados II'!$BP78</f>
        <v>0</v>
      </c>
      <c r="X77" s="144">
        <f>'[3]Relatório Empregados II'!$BR78:$BR78</f>
        <v>12000</v>
      </c>
      <c r="Y77" s="161">
        <f>'[3]Relatório Empregados II'!$BU78</f>
        <v>0</v>
      </c>
      <c r="Z77" s="171">
        <f>'[3]Relatório Empregados II'!$BW78:$BW78</f>
        <v>0</v>
      </c>
      <c r="AA77" s="172">
        <f>'[3]Relatório Empregados II'!$CA78:$CA78</f>
        <v>0</v>
      </c>
      <c r="AB77" s="172">
        <f>'[3]Relatório Empregados II'!$CD78:$CD78</f>
        <v>209</v>
      </c>
      <c r="AC77" s="172">
        <f>'[3]Relatório Empregados II'!$CG78:$CG78</f>
        <v>0</v>
      </c>
      <c r="AD77" s="172">
        <f>'[3]Relatório Empregados II'!$CJ78</f>
        <v>0</v>
      </c>
      <c r="AE77" s="172">
        <f>'[3]Relatório Empregados II'!$CL78</f>
        <v>0</v>
      </c>
      <c r="AF77" s="172">
        <f>'[3]Relatório Empregados II'!$CN78:$CN78</f>
        <v>0</v>
      </c>
      <c r="AG77" s="172">
        <f>'[3]Relatório Empregados II'!$CQ78</f>
        <v>0</v>
      </c>
      <c r="AH77" s="144">
        <f>'[3]Relatório Empregados II'!$CS78:$CS78</f>
        <v>989.06</v>
      </c>
      <c r="AI77" s="161">
        <f>'[3]Relatório Empregados II'!$CV78:$CV78</f>
        <v>0</v>
      </c>
      <c r="AJ77" s="144">
        <f>'[3]Relatório Empregados II'!$CY78:$CY78</f>
        <v>3436.9946199999999</v>
      </c>
      <c r="AK77" s="161">
        <f>'[3]Relatório Empregados II'!$DB78:$DB78</f>
        <v>3436.9946199999999</v>
      </c>
      <c r="AL77" s="144">
        <f>'[3]Relatório Empregados II'!$DE78:$DE78</f>
        <v>0</v>
      </c>
      <c r="AM77" s="144">
        <f>'[3]Relatório Empregados II'!$DH78</f>
        <v>0</v>
      </c>
      <c r="AN77" s="161">
        <f>'[3]Relatório Empregados II'!$DJ78</f>
        <v>3436.9946199999999</v>
      </c>
      <c r="AO77" s="144">
        <f>'[3]Relatório Empregados II'!$DL78</f>
        <v>0</v>
      </c>
      <c r="AP77" s="144">
        <f>'[3]Relatório Empregados II'!$DM$3:$DM78</f>
        <v>0</v>
      </c>
      <c r="AQ77" s="161"/>
      <c r="AR77" s="161"/>
      <c r="AS77" s="144">
        <f>'[3]Relatório Empregados II'!$DQ78:$DQ78</f>
        <v>0</v>
      </c>
      <c r="AT77" s="173">
        <f>'[3]Relatório Empregados II'!$DT78</f>
        <v>0</v>
      </c>
      <c r="AU77" s="171">
        <f>'[3]Relatório Empregados II'!$DV78</f>
        <v>0</v>
      </c>
      <c r="AV77" s="171">
        <f>'[3]Relatório Empregados II'!$DX78</f>
        <v>0</v>
      </c>
      <c r="AW77" s="160">
        <f>'[3]Relatório Empregados II'!$DZ78</f>
        <v>0</v>
      </c>
      <c r="AX77" s="160">
        <f>'[3]Relatório Empregados II'!$EB78</f>
        <v>0</v>
      </c>
      <c r="AY77" s="171" t="str">
        <f>'[3]Relatório Empregados II'!$ED78</f>
        <v>SALA ADMINISTRATIVA</v>
      </c>
      <c r="AZ77" s="160">
        <f>'[3]Relatório Empregados II'!$EH78</f>
        <v>0</v>
      </c>
      <c r="BA77" s="160">
        <f>'[3]Relatório Empregados II'!$EJ78</f>
        <v>0</v>
      </c>
    </row>
    <row r="78" spans="1:53">
      <c r="A78" s="174" t="str">
        <f>IFERROR(('[3]Relatório Empregados II'!$A79:$B79),"")</f>
        <v>31/07/2020</v>
      </c>
      <c r="B78" s="146" t="str">
        <f>'[3]Relatório Empregados II'!$D79:$D79</f>
        <v>12955134000900</v>
      </c>
      <c r="C78" s="162" t="str">
        <f>'[3]Relatório Empregados II'!$G79:$G79</f>
        <v>INSTITUTO DIVA ALVES DO BRASIL</v>
      </c>
      <c r="D78" s="165" t="str">
        <f>'[3]Relatório Empregados II'!$J79</f>
        <v>6033075</v>
      </c>
      <c r="E78" s="147" t="str">
        <f>'[3]Relatório Empregados II'!$L79:L79</f>
        <v>UPA 24H PARQUE LAFAIETE - DUQUE DE CAXIAS I</v>
      </c>
      <c r="F78" s="148" t="str">
        <f>'[3]Relatório Empregados II'!$P79:$P79</f>
        <v>0008/2020</v>
      </c>
      <c r="G78" s="177" cm="1">
        <f t="array" ref="G78">'[3]Relatório Empregados II'!$T79:T79</f>
        <v>2020</v>
      </c>
      <c r="H78" s="149" t="str">
        <f>'[3]Relatório Empregados II'!$W79</f>
        <v>07</v>
      </c>
      <c r="I78" s="150">
        <f>'[3]Relatório Empregados II'!$Y79:$Y79</f>
        <v>0</v>
      </c>
      <c r="J78" s="151">
        <f>'[3]Relatório Empregados II'!$AB79:$AB79</f>
        <v>0</v>
      </c>
      <c r="K78" s="166">
        <f>'[3]Relatório Empregados II'!$AE79:$AE79</f>
        <v>0</v>
      </c>
      <c r="L78" s="167" cm="1">
        <f t="array" ref="L78">'[3]Relatório Empregados II'!$AI79:$AI79</f>
        <v>131210</v>
      </c>
      <c r="M78" s="153">
        <f>'[3]Relatório Empregados II'!$AL79:$AL79</f>
        <v>0</v>
      </c>
      <c r="N78" s="154">
        <f>'[3]Relatório Empregados II'!$AP79</f>
        <v>0</v>
      </c>
      <c r="O78" s="167">
        <f>'[3]Relatório Empregados II'!$AR79</f>
        <v>0</v>
      </c>
      <c r="P78" s="155">
        <f>'[3]Relatório Empregados II'!$AT79:$AT79</f>
        <v>0</v>
      </c>
      <c r="Q78" s="156">
        <f>'[3]Relatório Empregados II'!$AX79:$AX79</f>
        <v>200</v>
      </c>
      <c r="R78" s="157">
        <f>'[3]Relatório Empregados II'!$BA79:$BA79</f>
        <v>0</v>
      </c>
      <c r="S78" s="158" t="str">
        <f>'[3]Relatório Empregados II'!$BE79:$BE79</f>
        <v/>
      </c>
      <c r="T78" s="158" t="str">
        <f>'[3]Relatório Empregados II'!$BH79:$BH79</f>
        <v>CLT</v>
      </c>
      <c r="U78" s="152">
        <f>'[3]Relatório Empregados II'!$BK79:$BK79</f>
        <v>0</v>
      </c>
      <c r="V78" s="169">
        <f>'[3]Relatório Empregados II'!$BN79</f>
        <v>0</v>
      </c>
      <c r="W78" s="210">
        <f>'[3]Relatório Empregados II'!$BP79</f>
        <v>0</v>
      </c>
      <c r="X78" s="144">
        <f>'[3]Relatório Empregados II'!$BR79:$BR79</f>
        <v>7000</v>
      </c>
      <c r="Y78" s="161">
        <f>'[3]Relatório Empregados II'!$BU79</f>
        <v>0</v>
      </c>
      <c r="Z78" s="171">
        <f>'[3]Relatório Empregados II'!$BW79:$BW79</f>
        <v>0</v>
      </c>
      <c r="AA78" s="172">
        <f>'[3]Relatório Empregados II'!$CA79:$CA79</f>
        <v>2694.74</v>
      </c>
      <c r="AB78" s="172">
        <f>'[3]Relatório Empregados II'!$CD79:$CD79</f>
        <v>0</v>
      </c>
      <c r="AC78" s="172">
        <f>'[3]Relatório Empregados II'!$CG79:$CG79</f>
        <v>0</v>
      </c>
      <c r="AD78" s="172">
        <f>'[3]Relatório Empregados II'!$CJ79</f>
        <v>0</v>
      </c>
      <c r="AE78" s="172">
        <f>'[3]Relatório Empregados II'!$CL79</f>
        <v>0</v>
      </c>
      <c r="AF78" s="172">
        <f>'[3]Relatório Empregados II'!$CN79:$CN79</f>
        <v>0</v>
      </c>
      <c r="AG78" s="172">
        <f>'[3]Relatório Empregados II'!$CQ79</f>
        <v>0</v>
      </c>
      <c r="AH78" s="144">
        <f>'[3]Relatório Empregados II'!$CS79:$CS79</f>
        <v>889.73</v>
      </c>
      <c r="AI78" s="161">
        <f>'[3]Relatório Empregados II'!$CV79:$CV79</f>
        <v>0</v>
      </c>
      <c r="AJ78" s="144">
        <f>'[3]Relatório Empregados II'!$CY79:$CY79</f>
        <v>3215.4175</v>
      </c>
      <c r="AK78" s="161">
        <f>'[3]Relatório Empregados II'!$DB79:$DB79</f>
        <v>3215.4175</v>
      </c>
      <c r="AL78" s="144">
        <f>'[3]Relatório Empregados II'!$DE79:$DE79</f>
        <v>0</v>
      </c>
      <c r="AM78" s="144">
        <f>'[3]Relatório Empregados II'!$DH79</f>
        <v>0</v>
      </c>
      <c r="AN78" s="161">
        <f>'[3]Relatório Empregados II'!$DJ79</f>
        <v>3215.4175</v>
      </c>
      <c r="AO78" s="144">
        <f>'[3]Relatório Empregados II'!$DL79</f>
        <v>0</v>
      </c>
      <c r="AP78" s="144">
        <f>'[3]Relatório Empregados II'!$DM$3:$DM79</f>
        <v>0</v>
      </c>
      <c r="AQ78" s="161"/>
      <c r="AR78" s="161"/>
      <c r="AS78" s="144">
        <f>'[3]Relatório Empregados II'!$DQ79:$DQ79</f>
        <v>10778.98</v>
      </c>
      <c r="AT78" s="173">
        <f>'[3]Relatório Empregados II'!$DT79</f>
        <v>0</v>
      </c>
      <c r="AU78" s="171">
        <f>'[3]Relatório Empregados II'!$DV79</f>
        <v>0</v>
      </c>
      <c r="AV78" s="171">
        <f>'[3]Relatório Empregados II'!$DX79</f>
        <v>0</v>
      </c>
      <c r="AW78" s="160">
        <f>'[3]Relatório Empregados II'!$DZ79</f>
        <v>0</v>
      </c>
      <c r="AX78" s="160">
        <f>'[3]Relatório Empregados II'!$EB79</f>
        <v>0</v>
      </c>
      <c r="AY78" s="171" t="str">
        <f>'[3]Relatório Empregados II'!$ED79</f>
        <v>SALA ADMINISTRATIVA</v>
      </c>
      <c r="AZ78" s="160">
        <f>'[3]Relatório Empregados II'!$EH79</f>
        <v>0</v>
      </c>
      <c r="BA78" s="160">
        <f>'[3]Relatório Empregados II'!$EJ79</f>
        <v>0</v>
      </c>
    </row>
    <row r="79" spans="1:53">
      <c r="A79" s="174" t="str">
        <f>IFERROR(('[3]Relatório Empregados II'!$A80:$B80),"")</f>
        <v>31/07/2020</v>
      </c>
      <c r="B79" s="146" t="str">
        <f>'[3]Relatório Empregados II'!$D80:$D80</f>
        <v>12955134000900</v>
      </c>
      <c r="C79" s="162" t="str">
        <f>'[3]Relatório Empregados II'!$G80:$G80</f>
        <v>INSTITUTO DIVA ALVES DO BRASIL</v>
      </c>
      <c r="D79" s="165" t="str">
        <f>'[3]Relatório Empregados II'!$J80</f>
        <v>6033075</v>
      </c>
      <c r="E79" s="147" t="str">
        <f>'[3]Relatório Empregados II'!$L80:L80</f>
        <v>UPA 24H PARQUE LAFAIETE - DUQUE DE CAXIAS I</v>
      </c>
      <c r="F79" s="148" t="str">
        <f>'[3]Relatório Empregados II'!$P80:$P80</f>
        <v>0008/2020</v>
      </c>
      <c r="G79" s="177" cm="1">
        <f t="array" ref="G79">'[3]Relatório Empregados II'!$T80:T80</f>
        <v>2020</v>
      </c>
      <c r="H79" s="149" t="str">
        <f>'[3]Relatório Empregados II'!$W80</f>
        <v>07</v>
      </c>
      <c r="I79" s="150">
        <f>'[3]Relatório Empregados II'!$Y80:$Y80</f>
        <v>0</v>
      </c>
      <c r="J79" s="151">
        <f>'[3]Relatório Empregados II'!$AB80:$AB80</f>
        <v>0</v>
      </c>
      <c r="K79" s="166">
        <f>'[3]Relatório Empregados II'!$AE80:$AE80</f>
        <v>0</v>
      </c>
      <c r="L79" s="167" cm="1">
        <f t="array" ref="L79">'[3]Relatório Empregados II'!$AI80:$AI80</f>
        <v>517410</v>
      </c>
      <c r="M79" s="153">
        <f>'[3]Relatório Empregados II'!$AL80:$AL80</f>
        <v>0</v>
      </c>
      <c r="N79" s="154">
        <f>'[3]Relatório Empregados II'!$AP80</f>
        <v>0</v>
      </c>
      <c r="O79" s="167">
        <f>'[3]Relatório Empregados II'!$AR80</f>
        <v>0</v>
      </c>
      <c r="P79" s="155">
        <f>'[3]Relatório Empregados II'!$AT80:$AT80</f>
        <v>0</v>
      </c>
      <c r="Q79" s="156">
        <f>'[3]Relatório Empregados II'!$AX80:$AX80</f>
        <v>180</v>
      </c>
      <c r="R79" s="157">
        <f>'[3]Relatório Empregados II'!$BA80:$BA80</f>
        <v>0</v>
      </c>
      <c r="S79" s="158" t="str">
        <f>'[3]Relatório Empregados II'!$BE80:$BE80</f>
        <v/>
      </c>
      <c r="T79" s="158" t="str">
        <f>'[3]Relatório Empregados II'!$BH80:$BH80</f>
        <v>CLT</v>
      </c>
      <c r="U79" s="152">
        <f>'[3]Relatório Empregados II'!$BK80:$BK80</f>
        <v>0</v>
      </c>
      <c r="V79" s="169">
        <f>'[3]Relatório Empregados II'!$BN80</f>
        <v>0</v>
      </c>
      <c r="W79" s="210">
        <f>'[3]Relatório Empregados II'!$BP80</f>
        <v>0</v>
      </c>
      <c r="X79" s="144">
        <f>'[3]Relatório Empregados II'!$BR80:$BR80</f>
        <v>1375.01</v>
      </c>
      <c r="Y79" s="161">
        <f>'[3]Relatório Empregados II'!$BU80</f>
        <v>0</v>
      </c>
      <c r="Z79" s="171">
        <f>'[3]Relatório Empregados II'!$BW80:$BW80</f>
        <v>0</v>
      </c>
      <c r="AA79" s="172">
        <f>'[3]Relatório Empregados II'!$CA80:$CA80</f>
        <v>0</v>
      </c>
      <c r="AB79" s="172">
        <f>'[3]Relatório Empregados II'!$CD80:$CD80</f>
        <v>209</v>
      </c>
      <c r="AC79" s="172">
        <f>'[3]Relatório Empregados II'!$CG80:$CG80</f>
        <v>0</v>
      </c>
      <c r="AD79" s="172">
        <f>'[3]Relatório Empregados II'!$CJ80</f>
        <v>0</v>
      </c>
      <c r="AE79" s="172">
        <f>'[3]Relatório Empregados II'!$CL80</f>
        <v>0</v>
      </c>
      <c r="AF79" s="172">
        <f>'[3]Relatório Empregados II'!$CN80:$CN80</f>
        <v>0</v>
      </c>
      <c r="AG79" s="172">
        <f>'[3]Relatório Empregados II'!$CQ80</f>
        <v>0</v>
      </c>
      <c r="AH79" s="144">
        <f>'[3]Relatório Empregados II'!$CS80:$CS80</f>
        <v>144.13</v>
      </c>
      <c r="AI79" s="161">
        <f>'[3]Relatório Empregados II'!$CV80:$CV80</f>
        <v>0</v>
      </c>
      <c r="AJ79" s="144">
        <f>'[3]Relatório Empregados II'!$CY80:$CY80</f>
        <v>500.87538000000001</v>
      </c>
      <c r="AK79" s="161">
        <f>'[3]Relatório Empregados II'!$DB80:$DB80</f>
        <v>500.87538000000001</v>
      </c>
      <c r="AL79" s="144">
        <f>'[3]Relatório Empregados II'!$DE80:$DE80</f>
        <v>0</v>
      </c>
      <c r="AM79" s="144">
        <f>'[3]Relatório Empregados II'!$DH80</f>
        <v>0</v>
      </c>
      <c r="AN79" s="161">
        <f>'[3]Relatório Empregados II'!$DJ80</f>
        <v>500.87538000000001</v>
      </c>
      <c r="AO79" s="144">
        <f>'[3]Relatório Empregados II'!$DL80</f>
        <v>0</v>
      </c>
      <c r="AP79" s="144">
        <f>'[3]Relatório Empregados II'!$DM$3:$DM80</f>
        <v>0</v>
      </c>
      <c r="AQ79" s="161"/>
      <c r="AR79" s="161"/>
      <c r="AS79" s="144">
        <f>'[3]Relatório Empregados II'!$DQ80:$DQ80</f>
        <v>0</v>
      </c>
      <c r="AT79" s="173">
        <f>'[3]Relatório Empregados II'!$DT80</f>
        <v>0</v>
      </c>
      <c r="AU79" s="171">
        <f>'[3]Relatório Empregados II'!$DV80</f>
        <v>0</v>
      </c>
      <c r="AV79" s="171">
        <f>'[3]Relatório Empregados II'!$DX80</f>
        <v>0</v>
      </c>
      <c r="AW79" s="160">
        <f>'[3]Relatório Empregados II'!$DZ80</f>
        <v>0</v>
      </c>
      <c r="AX79" s="160">
        <f>'[3]Relatório Empregados II'!$EB80</f>
        <v>0</v>
      </c>
      <c r="AY79" s="171" t="str">
        <f>'[3]Relatório Empregados II'!$ED80</f>
        <v>SEGURANÇA/ÁREAS COMUNS</v>
      </c>
      <c r="AZ79" s="160">
        <f>'[3]Relatório Empregados II'!$EH80</f>
        <v>0</v>
      </c>
      <c r="BA79" s="160">
        <f>'[3]Relatório Empregados II'!$EJ80</f>
        <v>0</v>
      </c>
    </row>
    <row r="80" spans="1:53">
      <c r="A80" s="174" t="str">
        <f>IFERROR(('[3]Relatório Empregados II'!$A81:$B81),"")</f>
        <v>31/07/2020</v>
      </c>
      <c r="B80" s="146" t="str">
        <f>'[3]Relatório Empregados II'!$D81:$D81</f>
        <v>12955134000900</v>
      </c>
      <c r="C80" s="162" t="str">
        <f>'[3]Relatório Empregados II'!$G81:$G81</f>
        <v>INSTITUTO DIVA ALVES DO BRASIL</v>
      </c>
      <c r="D80" s="165" t="str">
        <f>'[3]Relatório Empregados II'!$J81</f>
        <v>6033075</v>
      </c>
      <c r="E80" s="147" t="str">
        <f>'[3]Relatório Empregados II'!$L81:L81</f>
        <v>UPA 24H PARQUE LAFAIETE - DUQUE DE CAXIAS I</v>
      </c>
      <c r="F80" s="148" t="str">
        <f>'[3]Relatório Empregados II'!$P81:$P81</f>
        <v>0008/2020</v>
      </c>
      <c r="G80" s="177" cm="1">
        <f t="array" ref="G80">'[3]Relatório Empregados II'!$T81:T81</f>
        <v>2020</v>
      </c>
      <c r="H80" s="149" t="str">
        <f>'[3]Relatório Empregados II'!$W81</f>
        <v>07</v>
      </c>
      <c r="I80" s="150">
        <f>'[3]Relatório Empregados II'!$Y81:$Y81</f>
        <v>0</v>
      </c>
      <c r="J80" s="151">
        <f>'[3]Relatório Empregados II'!$AB81:$AB81</f>
        <v>0</v>
      </c>
      <c r="K80" s="166">
        <f>'[3]Relatório Empregados II'!$AE81:$AE81</f>
        <v>0</v>
      </c>
      <c r="L80" s="167" cm="1">
        <f t="array" ref="L80">'[3]Relatório Empregados II'!$AI81:$AI81</f>
        <v>517410</v>
      </c>
      <c r="M80" s="153">
        <f>'[3]Relatório Empregados II'!$AL81:$AL81</f>
        <v>0</v>
      </c>
      <c r="N80" s="154">
        <f>'[3]Relatório Empregados II'!$AP81</f>
        <v>0</v>
      </c>
      <c r="O80" s="167">
        <f>'[3]Relatório Empregados II'!$AR81</f>
        <v>0</v>
      </c>
      <c r="P80" s="155">
        <f>'[3]Relatório Empregados II'!$AT81:$AT81</f>
        <v>0</v>
      </c>
      <c r="Q80" s="156">
        <f>'[3]Relatório Empregados II'!$AX81:$AX81</f>
        <v>180</v>
      </c>
      <c r="R80" s="157">
        <f>'[3]Relatório Empregados II'!$BA81:$BA81</f>
        <v>0</v>
      </c>
      <c r="S80" s="158" t="str">
        <f>'[3]Relatório Empregados II'!$BE81:$BE81</f>
        <v/>
      </c>
      <c r="T80" s="158" t="str">
        <f>'[3]Relatório Empregados II'!$BH81:$BH81</f>
        <v>CLT</v>
      </c>
      <c r="U80" s="152">
        <f>'[3]Relatório Empregados II'!$BK81:$BK81</f>
        <v>0</v>
      </c>
      <c r="V80" s="169">
        <f>'[3]Relatório Empregados II'!$BN81</f>
        <v>0</v>
      </c>
      <c r="W80" s="210">
        <f>'[3]Relatório Empregados II'!$BP81</f>
        <v>0</v>
      </c>
      <c r="X80" s="144">
        <f>'[3]Relatório Empregados II'!$BR81:$BR81</f>
        <v>1375.01</v>
      </c>
      <c r="Y80" s="161">
        <f>'[3]Relatório Empregados II'!$BU81</f>
        <v>0</v>
      </c>
      <c r="Z80" s="171">
        <f>'[3]Relatório Empregados II'!$BW81:$BW81</f>
        <v>0</v>
      </c>
      <c r="AA80" s="172">
        <f>'[3]Relatório Empregados II'!$CA81:$CA81</f>
        <v>0</v>
      </c>
      <c r="AB80" s="172">
        <f>'[3]Relatório Empregados II'!$CD81:$CD81</f>
        <v>209</v>
      </c>
      <c r="AC80" s="172">
        <f>'[3]Relatório Empregados II'!$CG81:$CG81</f>
        <v>0</v>
      </c>
      <c r="AD80" s="172">
        <f>'[3]Relatório Empregados II'!$CJ81</f>
        <v>0</v>
      </c>
      <c r="AE80" s="172">
        <f>'[3]Relatório Empregados II'!$CL81</f>
        <v>0</v>
      </c>
      <c r="AF80" s="172">
        <f>'[3]Relatório Empregados II'!$CN81:$CN81</f>
        <v>0</v>
      </c>
      <c r="AG80" s="172">
        <f>'[3]Relatório Empregados II'!$CQ81</f>
        <v>0</v>
      </c>
      <c r="AH80" s="144">
        <f>'[3]Relatório Empregados II'!$CS81:$CS81</f>
        <v>127.97</v>
      </c>
      <c r="AI80" s="161">
        <f>'[3]Relatório Empregados II'!$CV81:$CV81</f>
        <v>0</v>
      </c>
      <c r="AJ80" s="144">
        <f>'[3]Relatório Empregados II'!$CY81:$CY81</f>
        <v>444.69713999999999</v>
      </c>
      <c r="AK80" s="161">
        <f>'[3]Relatório Empregados II'!$DB81:$DB81</f>
        <v>444.69713999999999</v>
      </c>
      <c r="AL80" s="144">
        <f>'[3]Relatório Empregados II'!$DE81:$DE81</f>
        <v>0</v>
      </c>
      <c r="AM80" s="144">
        <f>'[3]Relatório Empregados II'!$DH81</f>
        <v>0</v>
      </c>
      <c r="AN80" s="161">
        <f>'[3]Relatório Empregados II'!$DJ81</f>
        <v>444.69713999999999</v>
      </c>
      <c r="AO80" s="144">
        <f>'[3]Relatório Empregados II'!$DL81</f>
        <v>0</v>
      </c>
      <c r="AP80" s="144">
        <f>'[3]Relatório Empregados II'!$DM$3:$DM81</f>
        <v>0</v>
      </c>
      <c r="AQ80" s="161"/>
      <c r="AR80" s="161"/>
      <c r="AS80" s="144">
        <f>'[3]Relatório Empregados II'!$DQ81:$DQ81</f>
        <v>0</v>
      </c>
      <c r="AT80" s="173">
        <f>'[3]Relatório Empregados II'!$DT81</f>
        <v>0</v>
      </c>
      <c r="AU80" s="171">
        <f>'[3]Relatório Empregados II'!$DV81</f>
        <v>0</v>
      </c>
      <c r="AV80" s="171">
        <f>'[3]Relatório Empregados II'!$DX81</f>
        <v>0</v>
      </c>
      <c r="AW80" s="160">
        <f>'[3]Relatório Empregados II'!$DZ81</f>
        <v>0</v>
      </c>
      <c r="AX80" s="160">
        <f>'[3]Relatório Empregados II'!$EB81</f>
        <v>0</v>
      </c>
      <c r="AY80" s="171" t="str">
        <f>'[3]Relatório Empregados II'!$ED81</f>
        <v>SEGURANÇA/ÁREAS COMUNS</v>
      </c>
      <c r="AZ80" s="160">
        <f>'[3]Relatório Empregados II'!$EH81</f>
        <v>0</v>
      </c>
      <c r="BA80" s="160">
        <f>'[3]Relatório Empregados II'!$EJ81</f>
        <v>0</v>
      </c>
    </row>
    <row r="81" spans="1:53">
      <c r="A81" s="174" t="str">
        <f>IFERROR(('[3]Relatório Empregados II'!$A82:$B82),"")</f>
        <v>31/07/2020</v>
      </c>
      <c r="B81" s="146" t="str">
        <f>'[3]Relatório Empregados II'!$D82:$D82</f>
        <v>12955134000900</v>
      </c>
      <c r="C81" s="162" t="str">
        <f>'[3]Relatório Empregados II'!$G82:$G82</f>
        <v>INSTITUTO DIVA ALVES DO BRASIL</v>
      </c>
      <c r="D81" s="165" t="str">
        <f>'[3]Relatório Empregados II'!$J82</f>
        <v>6033075</v>
      </c>
      <c r="E81" s="147" t="str">
        <f>'[3]Relatório Empregados II'!$L82:L82</f>
        <v>UPA 24H PARQUE LAFAIETE - DUQUE DE CAXIAS I</v>
      </c>
      <c r="F81" s="148" t="str">
        <f>'[3]Relatório Empregados II'!$P82:$P82</f>
        <v>0008/2020</v>
      </c>
      <c r="G81" s="177" cm="1">
        <f t="array" ref="G81">'[3]Relatório Empregados II'!$T82:T82</f>
        <v>2020</v>
      </c>
      <c r="H81" s="149" t="str">
        <f>'[3]Relatório Empregados II'!$W82</f>
        <v>07</v>
      </c>
      <c r="I81" s="150">
        <f>'[3]Relatório Empregados II'!$Y82:$Y82</f>
        <v>0</v>
      </c>
      <c r="J81" s="151">
        <f>'[3]Relatório Empregados II'!$AB82:$AB82</f>
        <v>0</v>
      </c>
      <c r="K81" s="166">
        <f>'[3]Relatório Empregados II'!$AE82:$AE82</f>
        <v>0</v>
      </c>
      <c r="L81" s="167" cm="1">
        <f t="array" ref="L81">'[3]Relatório Empregados II'!$AI82:$AI82</f>
        <v>517410</v>
      </c>
      <c r="M81" s="153">
        <f>'[3]Relatório Empregados II'!$AL82:$AL82</f>
        <v>0</v>
      </c>
      <c r="N81" s="154">
        <f>'[3]Relatório Empregados II'!$AP82</f>
        <v>0</v>
      </c>
      <c r="O81" s="167">
        <f>'[3]Relatório Empregados II'!$AR82</f>
        <v>0</v>
      </c>
      <c r="P81" s="155">
        <f>'[3]Relatório Empregados II'!$AT82:$AT82</f>
        <v>0</v>
      </c>
      <c r="Q81" s="156">
        <f>'[3]Relatório Empregados II'!$AX82:$AX82</f>
        <v>180</v>
      </c>
      <c r="R81" s="157">
        <f>'[3]Relatório Empregados II'!$BA82:$BA82</f>
        <v>0</v>
      </c>
      <c r="S81" s="158" t="str">
        <f>'[3]Relatório Empregados II'!$BE82:$BE82</f>
        <v/>
      </c>
      <c r="T81" s="158" t="str">
        <f>'[3]Relatório Empregados II'!$BH82:$BH82</f>
        <v>CLT</v>
      </c>
      <c r="U81" s="152">
        <f>'[3]Relatório Empregados II'!$BK82:$BK82</f>
        <v>0</v>
      </c>
      <c r="V81" s="169">
        <f>'[3]Relatório Empregados II'!$BN82</f>
        <v>0</v>
      </c>
      <c r="W81" s="210">
        <f>'[3]Relatório Empregados II'!$BP82</f>
        <v>0</v>
      </c>
      <c r="X81" s="144">
        <f>'[3]Relatório Empregados II'!$BR82:$BR82</f>
        <v>1375.01</v>
      </c>
      <c r="Y81" s="161">
        <f>'[3]Relatório Empregados II'!$BU82</f>
        <v>0</v>
      </c>
      <c r="Z81" s="171">
        <f>'[3]Relatório Empregados II'!$BW82:$BW82</f>
        <v>0</v>
      </c>
      <c r="AA81" s="172">
        <f>'[3]Relatório Empregados II'!$CA82:$CA82</f>
        <v>0</v>
      </c>
      <c r="AB81" s="172">
        <f>'[3]Relatório Empregados II'!$CD82:$CD82</f>
        <v>209</v>
      </c>
      <c r="AC81" s="172">
        <f>'[3]Relatório Empregados II'!$CG82:$CG82</f>
        <v>0</v>
      </c>
      <c r="AD81" s="172">
        <f>'[3]Relatório Empregados II'!$CJ82</f>
        <v>0</v>
      </c>
      <c r="AE81" s="172">
        <f>'[3]Relatório Empregados II'!$CL82</f>
        <v>0</v>
      </c>
      <c r="AF81" s="172">
        <f>'[3]Relatório Empregados II'!$CN82:$CN82</f>
        <v>0</v>
      </c>
      <c r="AG81" s="172">
        <f>'[3]Relatório Empregados II'!$CQ82</f>
        <v>0</v>
      </c>
      <c r="AH81" s="144">
        <f>'[3]Relatório Empregados II'!$CS82:$CS82</f>
        <v>152.21</v>
      </c>
      <c r="AI81" s="161">
        <f>'[3]Relatório Empregados II'!$CV82:$CV82</f>
        <v>0</v>
      </c>
      <c r="AJ81" s="144">
        <f>'[3]Relatório Empregados II'!$CY82:$CY82</f>
        <v>528.96172000000001</v>
      </c>
      <c r="AK81" s="161">
        <f>'[3]Relatório Empregados II'!$DB82:$DB82</f>
        <v>528.96172000000001</v>
      </c>
      <c r="AL81" s="144">
        <f>'[3]Relatório Empregados II'!$DE82:$DE82</f>
        <v>0</v>
      </c>
      <c r="AM81" s="144">
        <f>'[3]Relatório Empregados II'!$DH82</f>
        <v>0</v>
      </c>
      <c r="AN81" s="161">
        <f>'[3]Relatório Empregados II'!$DJ82</f>
        <v>528.96172000000001</v>
      </c>
      <c r="AO81" s="144">
        <f>'[3]Relatório Empregados II'!$DL82</f>
        <v>0</v>
      </c>
      <c r="AP81" s="144">
        <f>'[3]Relatório Empregados II'!$DM$3:$DM82</f>
        <v>0</v>
      </c>
      <c r="AQ81" s="161"/>
      <c r="AR81" s="161"/>
      <c r="AS81" s="144">
        <f>'[3]Relatório Empregados II'!$DQ82:$DQ82</f>
        <v>0</v>
      </c>
      <c r="AT81" s="173">
        <f>'[3]Relatório Empregados II'!$DT82</f>
        <v>0</v>
      </c>
      <c r="AU81" s="171">
        <f>'[3]Relatório Empregados II'!$DV82</f>
        <v>0</v>
      </c>
      <c r="AV81" s="171">
        <f>'[3]Relatório Empregados II'!$DX82</f>
        <v>0</v>
      </c>
      <c r="AW81" s="160">
        <f>'[3]Relatório Empregados II'!$DZ82</f>
        <v>0</v>
      </c>
      <c r="AX81" s="160">
        <f>'[3]Relatório Empregados II'!$EB82</f>
        <v>0</v>
      </c>
      <c r="AY81" s="171" t="str">
        <f>'[3]Relatório Empregados II'!$ED82</f>
        <v>SEGURANÇA/ÁREAS COMUNS</v>
      </c>
      <c r="AZ81" s="160">
        <f>'[3]Relatório Empregados II'!$EH82</f>
        <v>0</v>
      </c>
      <c r="BA81" s="160">
        <f>'[3]Relatório Empregados II'!$EJ82</f>
        <v>0</v>
      </c>
    </row>
    <row r="82" spans="1:53">
      <c r="A82" s="174" t="str">
        <f>IFERROR(('[3]Relatório Empregados II'!$A83:$B83),"")</f>
        <v>31/07/2020</v>
      </c>
      <c r="B82" s="146" t="str">
        <f>'[3]Relatório Empregados II'!$D83:$D83</f>
        <v>12955134000900</v>
      </c>
      <c r="C82" s="162" t="str">
        <f>'[3]Relatório Empregados II'!$G83:$G83</f>
        <v>INSTITUTO DIVA ALVES DO BRASIL</v>
      </c>
      <c r="D82" s="165" t="str">
        <f>'[3]Relatório Empregados II'!$J83</f>
        <v>6033075</v>
      </c>
      <c r="E82" s="147" t="str">
        <f>'[3]Relatório Empregados II'!$L83:L83</f>
        <v>UPA 24H PARQUE LAFAIETE - DUQUE DE CAXIAS I</v>
      </c>
      <c r="F82" s="148" t="str">
        <f>'[3]Relatório Empregados II'!$P83:$P83</f>
        <v>0008/2020</v>
      </c>
      <c r="G82" s="177" cm="1">
        <f t="array" ref="G82">'[3]Relatório Empregados II'!$T83:T83</f>
        <v>2020</v>
      </c>
      <c r="H82" s="149" t="str">
        <f>'[3]Relatório Empregados II'!$W83</f>
        <v>07</v>
      </c>
      <c r="I82" s="150">
        <f>'[3]Relatório Empregados II'!$Y83:$Y83</f>
        <v>0</v>
      </c>
      <c r="J82" s="151">
        <f>'[3]Relatório Empregados II'!$AB83:$AB83</f>
        <v>0</v>
      </c>
      <c r="K82" s="166">
        <f>'[3]Relatório Empregados II'!$AE83:$AE83</f>
        <v>0</v>
      </c>
      <c r="L82" s="167" cm="1">
        <f t="array" ref="L82">'[3]Relatório Empregados II'!$AI83:$AI83</f>
        <v>322205</v>
      </c>
      <c r="M82" s="153">
        <f>'[3]Relatório Empregados II'!$AL83:$AL83</f>
        <v>0</v>
      </c>
      <c r="N82" s="154">
        <f>'[3]Relatório Empregados II'!$AP83</f>
        <v>0</v>
      </c>
      <c r="O82" s="167">
        <f>'[3]Relatório Empregados II'!$AR83</f>
        <v>0</v>
      </c>
      <c r="P82" s="155">
        <f>'[3]Relatório Empregados II'!$AT83:$AT83</f>
        <v>0</v>
      </c>
      <c r="Q82" s="156">
        <f>'[3]Relatório Empregados II'!$AX83:$AX83</f>
        <v>180</v>
      </c>
      <c r="R82" s="157">
        <f>'[3]Relatório Empregados II'!$BA83:$BA83</f>
        <v>0</v>
      </c>
      <c r="S82" s="158" t="str">
        <f>'[3]Relatório Empregados II'!$BE83:$BE83</f>
        <v/>
      </c>
      <c r="T82" s="158" t="str">
        <f>'[3]Relatório Empregados II'!$BH83:$BH83</f>
        <v>CLT</v>
      </c>
      <c r="U82" s="152">
        <f>'[3]Relatório Empregados II'!$BK83:$BK83</f>
        <v>0</v>
      </c>
      <c r="V82" s="169">
        <f>'[3]Relatório Empregados II'!$BN83</f>
        <v>0</v>
      </c>
      <c r="W82" s="210">
        <f>'[3]Relatório Empregados II'!$BP83</f>
        <v>0</v>
      </c>
      <c r="X82" s="144">
        <f>'[3]Relatório Empregados II'!$BR83:$BR83</f>
        <v>1665.93</v>
      </c>
      <c r="Y82" s="161">
        <f>'[3]Relatório Empregados II'!$BU83</f>
        <v>0</v>
      </c>
      <c r="Z82" s="171">
        <f>'[3]Relatório Empregados II'!$BW83:$BW83</f>
        <v>0</v>
      </c>
      <c r="AA82" s="172">
        <f>'[3]Relatório Empregados II'!$CA83:$CA83</f>
        <v>763.4</v>
      </c>
      <c r="AB82" s="172">
        <f>'[3]Relatório Empregados II'!$CD83:$CD83</f>
        <v>0</v>
      </c>
      <c r="AC82" s="172">
        <f>'[3]Relatório Empregados II'!$CG83:$CG83</f>
        <v>0</v>
      </c>
      <c r="AD82" s="172">
        <f>'[3]Relatório Empregados II'!$CJ83</f>
        <v>0</v>
      </c>
      <c r="AE82" s="172">
        <f>'[3]Relatório Empregados II'!$CL83</f>
        <v>0</v>
      </c>
      <c r="AF82" s="172">
        <f>'[3]Relatório Empregados II'!$CN83:$CN83</f>
        <v>0</v>
      </c>
      <c r="AG82" s="172">
        <f>'[3]Relatório Empregados II'!$CQ83</f>
        <v>0</v>
      </c>
      <c r="AH82" s="144">
        <f>'[3]Relatório Empregados II'!$CS83:$CS83</f>
        <v>259.74</v>
      </c>
      <c r="AI82" s="161">
        <f>'[3]Relatório Empregados II'!$CV83:$CV83</f>
        <v>0</v>
      </c>
      <c r="AJ82" s="144">
        <f>'[3]Relatório Empregados II'!$CY83:$CY83</f>
        <v>926.64350000000002</v>
      </c>
      <c r="AK82" s="161">
        <f>'[3]Relatório Empregados II'!$DB83:$DB83</f>
        <v>926.64350000000002</v>
      </c>
      <c r="AL82" s="144">
        <f>'[3]Relatório Empregados II'!$DE83:$DE83</f>
        <v>0</v>
      </c>
      <c r="AM82" s="144">
        <f>'[3]Relatório Empregados II'!$DH83</f>
        <v>0</v>
      </c>
      <c r="AN82" s="161">
        <f>'[3]Relatório Empregados II'!$DJ83</f>
        <v>926.64350000000002</v>
      </c>
      <c r="AO82" s="144">
        <f>'[3]Relatório Empregados II'!$DL83</f>
        <v>0</v>
      </c>
      <c r="AP82" s="144">
        <f>'[3]Relatório Empregados II'!$DM$3:$DM83</f>
        <v>0</v>
      </c>
      <c r="AQ82" s="161"/>
      <c r="AR82" s="161"/>
      <c r="AS82" s="144">
        <f>'[3]Relatório Empregados II'!$DQ83:$DQ83</f>
        <v>3053.6</v>
      </c>
      <c r="AT82" s="173">
        <f>'[3]Relatório Empregados II'!$DT83</f>
        <v>0</v>
      </c>
      <c r="AU82" s="171">
        <f>'[3]Relatório Empregados II'!$DV83</f>
        <v>0</v>
      </c>
      <c r="AV82" s="171">
        <f>'[3]Relatório Empregados II'!$DX83</f>
        <v>0</v>
      </c>
      <c r="AW82" s="160">
        <f>'[3]Relatório Empregados II'!$DZ83</f>
        <v>0</v>
      </c>
      <c r="AX82" s="160">
        <f>'[3]Relatório Empregados II'!$EB83</f>
        <v>0</v>
      </c>
      <c r="AY82" s="171" t="str">
        <f>'[3]Relatório Empregados II'!$ED83</f>
        <v>SALA DE MEDICAÇAO</v>
      </c>
      <c r="AZ82" s="160">
        <f>'[3]Relatório Empregados II'!$EH83</f>
        <v>0</v>
      </c>
      <c r="BA82" s="160">
        <f>'[3]Relatório Empregados II'!$EJ83</f>
        <v>0</v>
      </c>
    </row>
    <row r="83" spans="1:53">
      <c r="A83" s="174" t="str">
        <f>IFERROR(('[3]Relatório Empregados II'!$A84:$B84),"")</f>
        <v>31/07/2020</v>
      </c>
      <c r="B83" s="146" t="str">
        <f>'[3]Relatório Empregados II'!$D84:$D84</f>
        <v>12955134000900</v>
      </c>
      <c r="C83" s="162" t="str">
        <f>'[3]Relatório Empregados II'!$G84:$G84</f>
        <v>INSTITUTO DIVA ALVES DO BRASIL</v>
      </c>
      <c r="D83" s="165" t="str">
        <f>'[3]Relatório Empregados II'!$J84</f>
        <v>6033075</v>
      </c>
      <c r="E83" s="147" t="str">
        <f>'[3]Relatório Empregados II'!$L84:L84</f>
        <v>UPA 24H PARQUE LAFAIETE - DUQUE DE CAXIAS I</v>
      </c>
      <c r="F83" s="148" t="str">
        <f>'[3]Relatório Empregados II'!$P84:$P84</f>
        <v>0008/2020</v>
      </c>
      <c r="G83" s="177" cm="1">
        <f t="array" ref="G83">'[3]Relatório Empregados II'!$T84:T84</f>
        <v>2020</v>
      </c>
      <c r="H83" s="149" t="str">
        <f>'[3]Relatório Empregados II'!$W84</f>
        <v>07</v>
      </c>
      <c r="I83" s="150">
        <f>'[3]Relatório Empregados II'!$Y84:$Y84</f>
        <v>0</v>
      </c>
      <c r="J83" s="151">
        <f>'[3]Relatório Empregados II'!$AB84:$AB84</f>
        <v>0</v>
      </c>
      <c r="K83" s="166">
        <f>'[3]Relatório Empregados II'!$AE84:$AE84</f>
        <v>0</v>
      </c>
      <c r="L83" s="167" cm="1">
        <f t="array" ref="L83">'[3]Relatório Empregados II'!$AI84:$AI84</f>
        <v>515110</v>
      </c>
      <c r="M83" s="153">
        <f>'[3]Relatório Empregados II'!$AL84:$AL84</f>
        <v>0</v>
      </c>
      <c r="N83" s="154">
        <f>'[3]Relatório Empregados II'!$AP84</f>
        <v>0</v>
      </c>
      <c r="O83" s="167">
        <f>'[3]Relatório Empregados II'!$AR84</f>
        <v>0</v>
      </c>
      <c r="P83" s="155">
        <f>'[3]Relatório Empregados II'!$AT84:$AT84</f>
        <v>0</v>
      </c>
      <c r="Q83" s="156">
        <f>'[3]Relatório Empregados II'!$AX84:$AX84</f>
        <v>180</v>
      </c>
      <c r="R83" s="157">
        <f>'[3]Relatório Empregados II'!$BA84:$BA84</f>
        <v>0</v>
      </c>
      <c r="S83" s="158" t="str">
        <f>'[3]Relatório Empregados II'!$BE84:$BE84</f>
        <v/>
      </c>
      <c r="T83" s="158" t="str">
        <f>'[3]Relatório Empregados II'!$BH84:$BH84</f>
        <v>CLT</v>
      </c>
      <c r="U83" s="152">
        <f>'[3]Relatório Empregados II'!$BK84:$BK84</f>
        <v>0</v>
      </c>
      <c r="V83" s="169">
        <f>'[3]Relatório Empregados II'!$BN84</f>
        <v>0</v>
      </c>
      <c r="W83" s="210">
        <f>'[3]Relatório Empregados II'!$BP84</f>
        <v>0</v>
      </c>
      <c r="X83" s="144">
        <f>'[3]Relatório Empregados II'!$BR84:$BR84</f>
        <v>1283.73</v>
      </c>
      <c r="Y83" s="161">
        <f>'[3]Relatório Empregados II'!$BU84</f>
        <v>0</v>
      </c>
      <c r="Z83" s="171">
        <f>'[3]Relatório Empregados II'!$BW84:$BW84</f>
        <v>0</v>
      </c>
      <c r="AA83" s="172">
        <f>'[3]Relatório Empregados II'!$CA84:$CA84</f>
        <v>0</v>
      </c>
      <c r="AB83" s="172">
        <f>'[3]Relatório Empregados II'!$CD84:$CD84</f>
        <v>209</v>
      </c>
      <c r="AC83" s="172">
        <f>'[3]Relatório Empregados II'!$CG84:$CG84</f>
        <v>0</v>
      </c>
      <c r="AD83" s="172">
        <f>'[3]Relatório Empregados II'!$CJ84</f>
        <v>0</v>
      </c>
      <c r="AE83" s="172">
        <f>'[3]Relatório Empregados II'!$CL84</f>
        <v>0</v>
      </c>
      <c r="AF83" s="172">
        <f>'[3]Relatório Empregados II'!$CN84:$CN84</f>
        <v>0</v>
      </c>
      <c r="AG83" s="172">
        <f>'[3]Relatório Empregados II'!$CQ84</f>
        <v>0</v>
      </c>
      <c r="AH83" s="144">
        <f>'[3]Relatório Empregados II'!$CS84:$CS84</f>
        <v>175.38</v>
      </c>
      <c r="AI83" s="161">
        <f>'[3]Relatório Empregados II'!$CV84:$CV84</f>
        <v>0</v>
      </c>
      <c r="AJ83" s="144">
        <f>'[3]Relatório Empregados II'!$CY84:$CY84</f>
        <v>609.47051999999996</v>
      </c>
      <c r="AK83" s="161">
        <f>'[3]Relatório Empregados II'!$DB84:$DB84</f>
        <v>609.47051999999996</v>
      </c>
      <c r="AL83" s="144">
        <f>'[3]Relatório Empregados II'!$DE84:$DE84</f>
        <v>0</v>
      </c>
      <c r="AM83" s="144">
        <f>'[3]Relatório Empregados II'!$DH84</f>
        <v>0</v>
      </c>
      <c r="AN83" s="161">
        <f>'[3]Relatório Empregados II'!$DJ84</f>
        <v>609.47051999999996</v>
      </c>
      <c r="AO83" s="144">
        <f>'[3]Relatório Empregados II'!$DL84</f>
        <v>0</v>
      </c>
      <c r="AP83" s="144">
        <f>'[3]Relatório Empregados II'!$DM$3:$DM84</f>
        <v>0</v>
      </c>
      <c r="AQ83" s="161"/>
      <c r="AR83" s="161"/>
      <c r="AS83" s="144">
        <f>'[3]Relatório Empregados II'!$DQ84:$DQ84</f>
        <v>0</v>
      </c>
      <c r="AT83" s="173">
        <f>'[3]Relatório Empregados II'!$DT84</f>
        <v>0</v>
      </c>
      <c r="AU83" s="171">
        <f>'[3]Relatório Empregados II'!$DV84</f>
        <v>0</v>
      </c>
      <c r="AV83" s="171">
        <f>'[3]Relatório Empregados II'!$DX84</f>
        <v>0</v>
      </c>
      <c r="AW83" s="160">
        <f>'[3]Relatório Empregados II'!$DZ84</f>
        <v>0</v>
      </c>
      <c r="AX83" s="160">
        <f>'[3]Relatório Empregados II'!$EB84</f>
        <v>0</v>
      </c>
      <c r="AY83" s="171" t="str">
        <f>'[3]Relatório Empregados II'!$ED84</f>
        <v>ACOLHIMENTO</v>
      </c>
      <c r="AZ83" s="160">
        <f>'[3]Relatório Empregados II'!$EH84</f>
        <v>0</v>
      </c>
      <c r="BA83" s="160">
        <f>'[3]Relatório Empregados II'!$EJ84</f>
        <v>0</v>
      </c>
    </row>
    <row r="84" spans="1:53">
      <c r="A84" s="174" t="str">
        <f>IFERROR(('[3]Relatório Empregados II'!$A85:$B85),"")</f>
        <v>31/07/2020</v>
      </c>
      <c r="B84" s="146" t="str">
        <f>'[3]Relatório Empregados II'!$D85:$D85</f>
        <v>12955134000900</v>
      </c>
      <c r="C84" s="162" t="str">
        <f>'[3]Relatório Empregados II'!$G85:$G85</f>
        <v>INSTITUTO DIVA ALVES DO BRASIL</v>
      </c>
      <c r="D84" s="165" t="str">
        <f>'[3]Relatório Empregados II'!$J85</f>
        <v>6033075</v>
      </c>
      <c r="E84" s="147" t="str">
        <f>'[3]Relatório Empregados II'!$L85:L85</f>
        <v>UPA 24H PARQUE LAFAIETE - DUQUE DE CAXIAS I</v>
      </c>
      <c r="F84" s="148" t="str">
        <f>'[3]Relatório Empregados II'!$P85:$P85</f>
        <v>0008/2020</v>
      </c>
      <c r="G84" s="177" cm="1">
        <f t="array" ref="G84">'[3]Relatório Empregados II'!$T85:T85</f>
        <v>2020</v>
      </c>
      <c r="H84" s="149" t="str">
        <f>'[3]Relatório Empregados II'!$W85</f>
        <v>07</v>
      </c>
      <c r="I84" s="150">
        <f>'[3]Relatório Empregados II'!$Y85:$Y85</f>
        <v>0</v>
      </c>
      <c r="J84" s="151">
        <f>'[3]Relatório Empregados II'!$AB85:$AB85</f>
        <v>0</v>
      </c>
      <c r="K84" s="166">
        <f>'[3]Relatório Empregados II'!$AE85:$AE85</f>
        <v>0</v>
      </c>
      <c r="L84" s="167" cm="1">
        <f t="array" ref="L84">'[3]Relatório Empregados II'!$AI85:$AI85</f>
        <v>515110</v>
      </c>
      <c r="M84" s="153">
        <f>'[3]Relatório Empregados II'!$AL85:$AL85</f>
        <v>0</v>
      </c>
      <c r="N84" s="154">
        <f>'[3]Relatório Empregados II'!$AP85</f>
        <v>0</v>
      </c>
      <c r="O84" s="167">
        <f>'[3]Relatório Empregados II'!$AR85</f>
        <v>0</v>
      </c>
      <c r="P84" s="155">
        <f>'[3]Relatório Empregados II'!$AT85:$AT85</f>
        <v>0</v>
      </c>
      <c r="Q84" s="156">
        <f>'[3]Relatório Empregados II'!$AX85:$AX85</f>
        <v>180</v>
      </c>
      <c r="R84" s="157">
        <f>'[3]Relatório Empregados II'!$BA85:$BA85</f>
        <v>0</v>
      </c>
      <c r="S84" s="158" t="str">
        <f>'[3]Relatório Empregados II'!$BE85:$BE85</f>
        <v/>
      </c>
      <c r="T84" s="158" t="str">
        <f>'[3]Relatório Empregados II'!$BH85:$BH85</f>
        <v>CLT</v>
      </c>
      <c r="U84" s="152">
        <f>'[3]Relatório Empregados II'!$BK85:$BK85</f>
        <v>0</v>
      </c>
      <c r="V84" s="169">
        <f>'[3]Relatório Empregados II'!$BN85</f>
        <v>0</v>
      </c>
      <c r="W84" s="210">
        <f>'[3]Relatório Empregados II'!$BP85</f>
        <v>0</v>
      </c>
      <c r="X84" s="144">
        <f>'[3]Relatório Empregados II'!$BR85:$BR85</f>
        <v>1283.73</v>
      </c>
      <c r="Y84" s="161">
        <f>'[3]Relatório Empregados II'!$BU85</f>
        <v>0</v>
      </c>
      <c r="Z84" s="171">
        <f>'[3]Relatório Empregados II'!$BW85:$BW85</f>
        <v>0</v>
      </c>
      <c r="AA84" s="172">
        <f>'[3]Relatório Empregados II'!$CA85:$CA85</f>
        <v>0</v>
      </c>
      <c r="AB84" s="172">
        <f>'[3]Relatório Empregados II'!$CD85:$CD85</f>
        <v>209</v>
      </c>
      <c r="AC84" s="172">
        <f>'[3]Relatório Empregados II'!$CG85:$CG85</f>
        <v>0</v>
      </c>
      <c r="AD84" s="172">
        <f>'[3]Relatório Empregados II'!$CJ85</f>
        <v>0</v>
      </c>
      <c r="AE84" s="172">
        <f>'[3]Relatório Empregados II'!$CL85</f>
        <v>0</v>
      </c>
      <c r="AF84" s="172">
        <f>'[3]Relatório Empregados II'!$CN85:$CN85</f>
        <v>0</v>
      </c>
      <c r="AG84" s="172">
        <f>'[3]Relatório Empregados II'!$CQ85</f>
        <v>0</v>
      </c>
      <c r="AH84" s="144">
        <f>'[3]Relatório Empregados II'!$CS85:$CS85</f>
        <v>120.58</v>
      </c>
      <c r="AI84" s="161">
        <f>'[3]Relatório Empregados II'!$CV85:$CV85</f>
        <v>0</v>
      </c>
      <c r="AJ84" s="144">
        <f>'[3]Relatório Empregados II'!$CY85:$CY85</f>
        <v>419.03217999999998</v>
      </c>
      <c r="AK84" s="161">
        <f>'[3]Relatório Empregados II'!$DB85:$DB85</f>
        <v>419.03217999999998</v>
      </c>
      <c r="AL84" s="144">
        <f>'[3]Relatório Empregados II'!$DE85:$DE85</f>
        <v>0</v>
      </c>
      <c r="AM84" s="144">
        <f>'[3]Relatório Empregados II'!$DH85</f>
        <v>0</v>
      </c>
      <c r="AN84" s="161">
        <f>'[3]Relatório Empregados II'!$DJ85</f>
        <v>419.03217999999998</v>
      </c>
      <c r="AO84" s="144">
        <f>'[3]Relatório Empregados II'!$DL85</f>
        <v>0</v>
      </c>
      <c r="AP84" s="144">
        <f>'[3]Relatório Empregados II'!$DM$3:$DM85</f>
        <v>0</v>
      </c>
      <c r="AQ84" s="161"/>
      <c r="AR84" s="161"/>
      <c r="AS84" s="144">
        <f>'[3]Relatório Empregados II'!$DQ85:$DQ85</f>
        <v>0</v>
      </c>
      <c r="AT84" s="173">
        <f>'[3]Relatório Empregados II'!$DT85</f>
        <v>0</v>
      </c>
      <c r="AU84" s="171">
        <f>'[3]Relatório Empregados II'!$DV85</f>
        <v>0</v>
      </c>
      <c r="AV84" s="171">
        <f>'[3]Relatório Empregados II'!$DX85</f>
        <v>0</v>
      </c>
      <c r="AW84" s="160">
        <f>'[3]Relatório Empregados II'!$DZ85</f>
        <v>0</v>
      </c>
      <c r="AX84" s="160">
        <f>'[3]Relatório Empregados II'!$EB85</f>
        <v>0</v>
      </c>
      <c r="AY84" s="171" t="str">
        <f>'[3]Relatório Empregados II'!$ED85</f>
        <v>ACOLHIMENTO</v>
      </c>
      <c r="AZ84" s="160">
        <f>'[3]Relatório Empregados II'!$EH85</f>
        <v>0</v>
      </c>
      <c r="BA84" s="160">
        <f>'[3]Relatório Empregados II'!$EJ85</f>
        <v>0</v>
      </c>
    </row>
    <row r="85" spans="1:53">
      <c r="A85" s="174" t="str">
        <f>IFERROR(('[3]Relatório Empregados II'!$A86:$B86),"")</f>
        <v>31/07/2020</v>
      </c>
      <c r="B85" s="146" t="str">
        <f>'[3]Relatório Empregados II'!$D86:$D86</f>
        <v>12955134000900</v>
      </c>
      <c r="C85" s="162" t="str">
        <f>'[3]Relatório Empregados II'!$G86:$G86</f>
        <v>INSTITUTO DIVA ALVES DO BRASIL</v>
      </c>
      <c r="D85" s="165" t="str">
        <f>'[3]Relatório Empregados II'!$J86</f>
        <v>6033075</v>
      </c>
      <c r="E85" s="147" t="str">
        <f>'[3]Relatório Empregados II'!$L86:L86</f>
        <v>UPA 24H PARQUE LAFAIETE - DUQUE DE CAXIAS I</v>
      </c>
      <c r="F85" s="148" t="str">
        <f>'[3]Relatório Empregados II'!$P86:$P86</f>
        <v>0008/2020</v>
      </c>
      <c r="G85" s="177" cm="1">
        <f t="array" ref="G85">'[3]Relatório Empregados II'!$T86:T86</f>
        <v>2020</v>
      </c>
      <c r="H85" s="149" t="str">
        <f>'[3]Relatório Empregados II'!$W86</f>
        <v>07</v>
      </c>
      <c r="I85" s="150">
        <f>'[3]Relatório Empregados II'!$Y86:$Y86</f>
        <v>0</v>
      </c>
      <c r="J85" s="151">
        <f>'[3]Relatório Empregados II'!$AB86:$AB86</f>
        <v>0</v>
      </c>
      <c r="K85" s="166">
        <f>'[3]Relatório Empregados II'!$AE86:$AE86</f>
        <v>0</v>
      </c>
      <c r="L85" s="167" cm="1">
        <f t="array" ref="L85">'[3]Relatório Empregados II'!$AI86:$AI86</f>
        <v>517410</v>
      </c>
      <c r="M85" s="153">
        <f>'[3]Relatório Empregados II'!$AL86:$AL86</f>
        <v>0</v>
      </c>
      <c r="N85" s="154">
        <f>'[3]Relatório Empregados II'!$AP86</f>
        <v>0</v>
      </c>
      <c r="O85" s="167">
        <f>'[3]Relatório Empregados II'!$AR86</f>
        <v>0</v>
      </c>
      <c r="P85" s="155">
        <f>'[3]Relatório Empregados II'!$AT86:$AT86</f>
        <v>0</v>
      </c>
      <c r="Q85" s="156">
        <f>'[3]Relatório Empregados II'!$AX86:$AX86</f>
        <v>180</v>
      </c>
      <c r="R85" s="157">
        <f>'[3]Relatório Empregados II'!$BA86:$BA86</f>
        <v>0</v>
      </c>
      <c r="S85" s="158" t="str">
        <f>'[3]Relatório Empregados II'!$BE86:$BE86</f>
        <v/>
      </c>
      <c r="T85" s="158" t="str">
        <f>'[3]Relatório Empregados II'!$BH86:$BH86</f>
        <v>CLT</v>
      </c>
      <c r="U85" s="152">
        <f>'[3]Relatório Empregados II'!$BK86:$BK86</f>
        <v>0</v>
      </c>
      <c r="V85" s="169">
        <f>'[3]Relatório Empregados II'!$BN86</f>
        <v>0</v>
      </c>
      <c r="W85" s="210">
        <f>'[3]Relatório Empregados II'!$BP86</f>
        <v>0</v>
      </c>
      <c r="X85" s="144">
        <f>'[3]Relatório Empregados II'!$BR86:$BR86</f>
        <v>1375.01</v>
      </c>
      <c r="Y85" s="161">
        <f>'[3]Relatório Empregados II'!$BU86</f>
        <v>0</v>
      </c>
      <c r="Z85" s="171">
        <f>'[3]Relatório Empregados II'!$BW86:$BW86</f>
        <v>0</v>
      </c>
      <c r="AA85" s="172">
        <f>'[3]Relatório Empregados II'!$CA86:$CA86</f>
        <v>0</v>
      </c>
      <c r="AB85" s="172">
        <f>'[3]Relatório Empregados II'!$CD86:$CD86</f>
        <v>209</v>
      </c>
      <c r="AC85" s="172">
        <f>'[3]Relatório Empregados II'!$CG86:$CG86</f>
        <v>0</v>
      </c>
      <c r="AD85" s="172">
        <f>'[3]Relatório Empregados II'!$CJ86</f>
        <v>0</v>
      </c>
      <c r="AE85" s="172">
        <f>'[3]Relatório Empregados II'!$CL86</f>
        <v>0</v>
      </c>
      <c r="AF85" s="172">
        <f>'[3]Relatório Empregados II'!$CN86:$CN86</f>
        <v>0</v>
      </c>
      <c r="AG85" s="172">
        <f>'[3]Relatório Empregados II'!$CQ86</f>
        <v>0</v>
      </c>
      <c r="AH85" s="144">
        <f>'[3]Relatório Empregados II'!$CS86:$CS86</f>
        <v>127.97</v>
      </c>
      <c r="AI85" s="161">
        <f>'[3]Relatório Empregados II'!$CV86:$CV86</f>
        <v>0</v>
      </c>
      <c r="AJ85" s="144">
        <f>'[3]Relatório Empregados II'!$CY86:$CY86</f>
        <v>444.69713999999999</v>
      </c>
      <c r="AK85" s="161">
        <f>'[3]Relatório Empregados II'!$DB86:$DB86</f>
        <v>444.69713999999999</v>
      </c>
      <c r="AL85" s="144">
        <f>'[3]Relatório Empregados II'!$DE86:$DE86</f>
        <v>0</v>
      </c>
      <c r="AM85" s="144">
        <f>'[3]Relatório Empregados II'!$DH86</f>
        <v>0</v>
      </c>
      <c r="AN85" s="161">
        <f>'[3]Relatório Empregados II'!$DJ86</f>
        <v>444.69713999999999</v>
      </c>
      <c r="AO85" s="144">
        <f>'[3]Relatório Empregados II'!$DL86</f>
        <v>0</v>
      </c>
      <c r="AP85" s="144">
        <f>'[3]Relatório Empregados II'!$DM$3:$DM86</f>
        <v>0</v>
      </c>
      <c r="AQ85" s="161"/>
      <c r="AR85" s="161"/>
      <c r="AS85" s="144">
        <f>'[3]Relatório Empregados II'!$DQ86:$DQ86</f>
        <v>0</v>
      </c>
      <c r="AT85" s="173">
        <f>'[3]Relatório Empregados II'!$DT86</f>
        <v>0</v>
      </c>
      <c r="AU85" s="171">
        <f>'[3]Relatório Empregados II'!$DV86</f>
        <v>0</v>
      </c>
      <c r="AV85" s="171">
        <f>'[3]Relatório Empregados II'!$DX86</f>
        <v>0</v>
      </c>
      <c r="AW85" s="160">
        <f>'[3]Relatório Empregados II'!$DZ86</f>
        <v>0</v>
      </c>
      <c r="AX85" s="160">
        <f>'[3]Relatório Empregados II'!$EB86</f>
        <v>0</v>
      </c>
      <c r="AY85" s="171" t="str">
        <f>'[3]Relatório Empregados II'!$ED86</f>
        <v>SEGURANÇA/ÁREAS COMUNS</v>
      </c>
      <c r="AZ85" s="160">
        <f>'[3]Relatório Empregados II'!$EH86</f>
        <v>0</v>
      </c>
      <c r="BA85" s="160">
        <f>'[3]Relatório Empregados II'!$EJ86</f>
        <v>0</v>
      </c>
    </row>
    <row r="86" spans="1:53">
      <c r="A86" s="174" t="str">
        <f>IFERROR(('[3]Relatório Empregados II'!$A87:$B87),"")</f>
        <v>31/07/2020</v>
      </c>
      <c r="B86" s="146" t="str">
        <f>'[3]Relatório Empregados II'!$D87:$D87</f>
        <v>12955134000900</v>
      </c>
      <c r="C86" s="162" t="str">
        <f>'[3]Relatório Empregados II'!$G87:$G87</f>
        <v>INSTITUTO DIVA ALVES DO BRASIL</v>
      </c>
      <c r="D86" s="165" t="str">
        <f>'[3]Relatório Empregados II'!$J87</f>
        <v>6033075</v>
      </c>
      <c r="E86" s="147" t="str">
        <f>'[3]Relatório Empregados II'!$L87:L87</f>
        <v>UPA 24H PARQUE LAFAIETE - DUQUE DE CAXIAS I</v>
      </c>
      <c r="F86" s="148" t="str">
        <f>'[3]Relatório Empregados II'!$P87:$P87</f>
        <v>0008/2020</v>
      </c>
      <c r="G86" s="177" cm="1">
        <f t="array" ref="G86">'[3]Relatório Empregados II'!$T87:T87</f>
        <v>2020</v>
      </c>
      <c r="H86" s="149" t="str">
        <f>'[3]Relatório Empregados II'!$W87</f>
        <v>07</v>
      </c>
      <c r="I86" s="150">
        <f>'[3]Relatório Empregados II'!$Y87:$Y87</f>
        <v>0</v>
      </c>
      <c r="J86" s="151">
        <f>'[3]Relatório Empregados II'!$AB87:$AB87</f>
        <v>0</v>
      </c>
      <c r="K86" s="166">
        <f>'[3]Relatório Empregados II'!$AE87:$AE87</f>
        <v>0</v>
      </c>
      <c r="L86" s="167" cm="1">
        <f t="array" ref="L86">'[3]Relatório Empregados II'!$AI87:$AI87</f>
        <v>223505</v>
      </c>
      <c r="M86" s="153">
        <f>'[3]Relatório Empregados II'!$AL87:$AL87</f>
        <v>0</v>
      </c>
      <c r="N86" s="154">
        <f>'[3]Relatório Empregados II'!$AP87</f>
        <v>0</v>
      </c>
      <c r="O86" s="167">
        <f>'[3]Relatório Empregados II'!$AR87</f>
        <v>0</v>
      </c>
      <c r="P86" s="155">
        <f>'[3]Relatório Empregados II'!$AT87:$AT87</f>
        <v>0</v>
      </c>
      <c r="Q86" s="156">
        <f>'[3]Relatório Empregados II'!$AX87:$AX87</f>
        <v>180</v>
      </c>
      <c r="R86" s="157">
        <f>'[3]Relatório Empregados II'!$BA87:$BA87</f>
        <v>0</v>
      </c>
      <c r="S86" s="158" t="str">
        <f>'[3]Relatório Empregados II'!$BE87:$BE87</f>
        <v/>
      </c>
      <c r="T86" s="158" t="str">
        <f>'[3]Relatório Empregados II'!$BH87:$BH87</f>
        <v>CLT</v>
      </c>
      <c r="U86" s="152">
        <f>'[3]Relatório Empregados II'!$BK87:$BK87</f>
        <v>0</v>
      </c>
      <c r="V86" s="169">
        <f>'[3]Relatório Empregados II'!$BN87</f>
        <v>0</v>
      </c>
      <c r="W86" s="210">
        <f>'[3]Relatório Empregados II'!$BP87</f>
        <v>0</v>
      </c>
      <c r="X86" s="144">
        <f>'[3]Relatório Empregados II'!$BR87:$BR87</f>
        <v>3158.96</v>
      </c>
      <c r="Y86" s="161">
        <f>'[3]Relatório Empregados II'!$BU87</f>
        <v>0</v>
      </c>
      <c r="Z86" s="171">
        <f>'[3]Relatório Empregados II'!$BW87:$BW87</f>
        <v>0</v>
      </c>
      <c r="AA86" s="172">
        <f>'[3]Relatório Empregados II'!$CA87:$CA87</f>
        <v>0</v>
      </c>
      <c r="AB86" s="172">
        <f>'[3]Relatório Empregados II'!$CD87:$CD87</f>
        <v>181.13</v>
      </c>
      <c r="AC86" s="172">
        <f>'[3]Relatório Empregados II'!$CG87:$CG87</f>
        <v>0</v>
      </c>
      <c r="AD86" s="172">
        <f>'[3]Relatório Empregados II'!$CJ87</f>
        <v>0</v>
      </c>
      <c r="AE86" s="172">
        <f>'[3]Relatório Empregados II'!$CL87</f>
        <v>0</v>
      </c>
      <c r="AF86" s="172">
        <f>'[3]Relatório Empregados II'!$CN87:$CN87</f>
        <v>0</v>
      </c>
      <c r="AG86" s="172">
        <f>'[3]Relatório Empregados II'!$CQ87</f>
        <v>0</v>
      </c>
      <c r="AH86" s="144">
        <f>'[3]Relatório Empregados II'!$CS87:$CS87</f>
        <v>257</v>
      </c>
      <c r="AI86" s="161">
        <f>'[3]Relatório Empregados II'!$CV87:$CV87</f>
        <v>0</v>
      </c>
      <c r="AJ86" s="144">
        <f>'[3]Relatório Empregados II'!$CY87:$CY87</f>
        <v>1010.18528</v>
      </c>
      <c r="AK86" s="161">
        <f>'[3]Relatório Empregados II'!$DB87:$DB87</f>
        <v>1010.18528</v>
      </c>
      <c r="AL86" s="144">
        <f>'[3]Relatório Empregados II'!$DE87:$DE87</f>
        <v>0</v>
      </c>
      <c r="AM86" s="144">
        <f>'[3]Relatório Empregados II'!$DH87</f>
        <v>0</v>
      </c>
      <c r="AN86" s="161">
        <f>'[3]Relatório Empregados II'!$DJ87</f>
        <v>1010.18528</v>
      </c>
      <c r="AO86" s="144">
        <f>'[3]Relatório Empregados II'!$DL87</f>
        <v>0</v>
      </c>
      <c r="AP86" s="144">
        <f>'[3]Relatório Empregados II'!$DM$3:$DM87</f>
        <v>0</v>
      </c>
      <c r="AQ86" s="161"/>
      <c r="AR86" s="161"/>
      <c r="AS86" s="144">
        <f>'[3]Relatório Empregados II'!$DQ87:$DQ87</f>
        <v>0</v>
      </c>
      <c r="AT86" s="173">
        <f>'[3]Relatório Empregados II'!$DT87</f>
        <v>0</v>
      </c>
      <c r="AU86" s="171">
        <f>'[3]Relatório Empregados II'!$DV87</f>
        <v>0</v>
      </c>
      <c r="AV86" s="171">
        <f>'[3]Relatório Empregados II'!$DX87</f>
        <v>0</v>
      </c>
      <c r="AW86" s="160">
        <f>'[3]Relatório Empregados II'!$DZ87</f>
        <v>0</v>
      </c>
      <c r="AX86" s="160">
        <f>'[3]Relatório Empregados II'!$EB87</f>
        <v>0</v>
      </c>
      <c r="AY86" s="171" t="str">
        <f>'[3]Relatório Empregados II'!$ED87</f>
        <v>CLASSIFICAÇÃO DE RISCO</v>
      </c>
      <c r="AZ86" s="160">
        <f>'[3]Relatório Empregados II'!$EH87</f>
        <v>0</v>
      </c>
      <c r="BA86" s="160">
        <f>'[3]Relatório Empregados II'!$EJ87</f>
        <v>0</v>
      </c>
    </row>
    <row r="87" spans="1:53">
      <c r="A87" s="174" t="str">
        <f>IFERROR(('[3]Relatório Empregados II'!$A88:$B88),"")</f>
        <v>31/07/2020</v>
      </c>
      <c r="B87" s="146" t="str">
        <f>'[3]Relatório Empregados II'!$D88:$D88</f>
        <v>12955134000900</v>
      </c>
      <c r="C87" s="162" t="str">
        <f>'[3]Relatório Empregados II'!$G88:$G88</f>
        <v>INSTITUTO DIVA ALVES DO BRASIL</v>
      </c>
      <c r="D87" s="165" t="str">
        <f>'[3]Relatório Empregados II'!$J88</f>
        <v>6033075</v>
      </c>
      <c r="E87" s="147" t="str">
        <f>'[3]Relatório Empregados II'!$L88:L88</f>
        <v>UPA 24H PARQUE LAFAIETE - DUQUE DE CAXIAS I</v>
      </c>
      <c r="F87" s="148" t="str">
        <f>'[3]Relatório Empregados II'!$P88:$P88</f>
        <v>0008/2020</v>
      </c>
      <c r="G87" s="177" cm="1">
        <f t="array" ref="G87">'[3]Relatório Empregados II'!$T88:T88</f>
        <v>2020</v>
      </c>
      <c r="H87" s="149" t="str">
        <f>'[3]Relatório Empregados II'!$W88</f>
        <v>07</v>
      </c>
      <c r="I87" s="150">
        <f>'[3]Relatório Empregados II'!$Y88:$Y88</f>
        <v>0</v>
      </c>
      <c r="J87" s="151">
        <f>'[3]Relatório Empregados II'!$AB88:$AB88</f>
        <v>0</v>
      </c>
      <c r="K87" s="166">
        <f>'[3]Relatório Empregados II'!$AE88:$AE88</f>
        <v>0</v>
      </c>
      <c r="L87" s="167" cm="1">
        <f t="array" ref="L87">'[3]Relatório Empregados II'!$AI88:$AI88</f>
        <v>324205</v>
      </c>
      <c r="M87" s="153">
        <f>'[3]Relatório Empregados II'!$AL88:$AL88</f>
        <v>0</v>
      </c>
      <c r="N87" s="154">
        <f>'[3]Relatório Empregados II'!$AP88</f>
        <v>0</v>
      </c>
      <c r="O87" s="167">
        <f>'[3]Relatório Empregados II'!$AR88</f>
        <v>0</v>
      </c>
      <c r="P87" s="155">
        <f>'[3]Relatório Empregados II'!$AT88:$AT88</f>
        <v>0</v>
      </c>
      <c r="Q87" s="156">
        <f>'[3]Relatório Empregados II'!$AX88:$AX88</f>
        <v>180</v>
      </c>
      <c r="R87" s="157">
        <f>'[3]Relatório Empregados II'!$BA88:$BA88</f>
        <v>0</v>
      </c>
      <c r="S87" s="158" t="str">
        <f>'[3]Relatório Empregados II'!$BE88:$BE88</f>
        <v/>
      </c>
      <c r="T87" s="158" t="str">
        <f>'[3]Relatório Empregados II'!$BH88:$BH88</f>
        <v>CLT</v>
      </c>
      <c r="U87" s="152">
        <f>'[3]Relatório Empregados II'!$BK88:$BK88</f>
        <v>0</v>
      </c>
      <c r="V87" s="169">
        <f>'[3]Relatório Empregados II'!$BN88</f>
        <v>0</v>
      </c>
      <c r="W87" s="210">
        <f>'[3]Relatório Empregados II'!$BP88</f>
        <v>0</v>
      </c>
      <c r="X87" s="144">
        <f>'[3]Relatório Empregados II'!$BR88:$BR88</f>
        <v>1665.93</v>
      </c>
      <c r="Y87" s="161">
        <f>'[3]Relatório Empregados II'!$BU88</f>
        <v>0</v>
      </c>
      <c r="Z87" s="171">
        <f>'[3]Relatório Empregados II'!$BW88:$BW88</f>
        <v>0</v>
      </c>
      <c r="AA87" s="172">
        <f>'[3]Relatório Empregados II'!$CA88:$CA88</f>
        <v>0</v>
      </c>
      <c r="AB87" s="172">
        <f>'[3]Relatório Empregados II'!$CD88:$CD88</f>
        <v>0</v>
      </c>
      <c r="AC87" s="172">
        <f>'[3]Relatório Empregados II'!$CG88:$CG88</f>
        <v>0</v>
      </c>
      <c r="AD87" s="172">
        <f>'[3]Relatório Empregados II'!$CJ88</f>
        <v>0</v>
      </c>
      <c r="AE87" s="172">
        <f>'[3]Relatório Empregados II'!$CL88</f>
        <v>0</v>
      </c>
      <c r="AF87" s="172">
        <f>'[3]Relatório Empregados II'!$CN88:$CN88</f>
        <v>0</v>
      </c>
      <c r="AG87" s="172">
        <f>'[3]Relatório Empregados II'!$CQ88</f>
        <v>0</v>
      </c>
      <c r="AH87" s="144">
        <f>'[3]Relatório Empregados II'!$CS88:$CS88</f>
        <v>0</v>
      </c>
      <c r="AI87" s="161">
        <f>'[3]Relatório Empregados II'!$CV88:$CV88</f>
        <v>0</v>
      </c>
      <c r="AJ87" s="144">
        <f>'[3]Relatório Empregados II'!$CY88:$CY88</f>
        <v>521.23054000000002</v>
      </c>
      <c r="AK87" s="161">
        <f>'[3]Relatório Empregados II'!$DB88:$DB88</f>
        <v>521.23054000000002</v>
      </c>
      <c r="AL87" s="144">
        <f>'[3]Relatório Empregados II'!$DE88:$DE88</f>
        <v>0</v>
      </c>
      <c r="AM87" s="144">
        <f>'[3]Relatório Empregados II'!$DH88</f>
        <v>0</v>
      </c>
      <c r="AN87" s="161">
        <f>'[3]Relatório Empregados II'!$DJ88</f>
        <v>521.23054000000002</v>
      </c>
      <c r="AO87" s="144">
        <f>'[3]Relatório Empregados II'!$DL88</f>
        <v>0</v>
      </c>
      <c r="AP87" s="144">
        <f>'[3]Relatório Empregados II'!$DM$3:$DM88</f>
        <v>0</v>
      </c>
      <c r="AQ87" s="161"/>
      <c r="AR87" s="161"/>
      <c r="AS87" s="144">
        <f>'[3]Relatório Empregados II'!$DQ88:$DQ88</f>
        <v>0</v>
      </c>
      <c r="AT87" s="173">
        <f>'[3]Relatório Empregados II'!$DT88</f>
        <v>0</v>
      </c>
      <c r="AU87" s="171">
        <f>'[3]Relatório Empregados II'!$DV88</f>
        <v>0</v>
      </c>
      <c r="AV87" s="171">
        <f>'[3]Relatório Empregados II'!$DX88</f>
        <v>0</v>
      </c>
      <c r="AW87" s="160">
        <f>'[3]Relatório Empregados II'!$DZ88</f>
        <v>0</v>
      </c>
      <c r="AX87" s="160">
        <f>'[3]Relatório Empregados II'!$EB88</f>
        <v>0</v>
      </c>
      <c r="AY87" s="171" t="str">
        <f>'[3]Relatório Empregados II'!$ED88</f>
        <v xml:space="preserve">LABORATORIO </v>
      </c>
      <c r="AZ87" s="160">
        <f>'[3]Relatório Empregados II'!$EH88</f>
        <v>0</v>
      </c>
      <c r="BA87" s="160">
        <f>'[3]Relatório Empregados II'!$EJ88</f>
        <v>0</v>
      </c>
    </row>
    <row r="88" spans="1:53">
      <c r="A88" s="174" t="str">
        <f>IFERROR(('[3]Relatório Empregados II'!$A89:$B89),"")</f>
        <v>31/07/2020</v>
      </c>
      <c r="B88" s="146" t="str">
        <f>'[3]Relatório Empregados II'!$D89:$D89</f>
        <v>12955134000900</v>
      </c>
      <c r="C88" s="162" t="str">
        <f>'[3]Relatório Empregados II'!$G89:$G89</f>
        <v>INSTITUTO DIVA ALVES DO BRASIL</v>
      </c>
      <c r="D88" s="165" t="str">
        <f>'[3]Relatório Empregados II'!$J89</f>
        <v>6033075</v>
      </c>
      <c r="E88" s="147" t="str">
        <f>'[3]Relatório Empregados II'!$L89:L89</f>
        <v>UPA 24H PARQUE LAFAIETE - DUQUE DE CAXIAS I</v>
      </c>
      <c r="F88" s="148" t="str">
        <f>'[3]Relatório Empregados II'!$P89:$P89</f>
        <v>0008/2020</v>
      </c>
      <c r="G88" s="177" cm="1">
        <f t="array" ref="G88">'[3]Relatório Empregados II'!$T89:T89</f>
        <v>2020</v>
      </c>
      <c r="H88" s="149" t="str">
        <f>'[3]Relatório Empregados II'!$W89</f>
        <v>07</v>
      </c>
      <c r="I88" s="150">
        <f>'[3]Relatório Empregados II'!$Y89:$Y89</f>
        <v>0</v>
      </c>
      <c r="J88" s="151">
        <f>'[3]Relatório Empregados II'!$AB89:$AB89</f>
        <v>0</v>
      </c>
      <c r="K88" s="166">
        <f>'[3]Relatório Empregados II'!$AE89:$AE89</f>
        <v>0</v>
      </c>
      <c r="L88" s="167" cm="1">
        <f t="array" ref="L88">'[3]Relatório Empregados II'!$AI89:$AI89</f>
        <v>223505</v>
      </c>
      <c r="M88" s="153">
        <f>'[3]Relatório Empregados II'!$AL89:$AL89</f>
        <v>0</v>
      </c>
      <c r="N88" s="154">
        <f>'[3]Relatório Empregados II'!$AP89</f>
        <v>0</v>
      </c>
      <c r="O88" s="167">
        <f>'[3]Relatório Empregados II'!$AR89</f>
        <v>0</v>
      </c>
      <c r="P88" s="155">
        <f>'[3]Relatório Empregados II'!$AT89:$AT89</f>
        <v>0</v>
      </c>
      <c r="Q88" s="156">
        <f>'[3]Relatório Empregados II'!$AX89:$AX89</f>
        <v>180</v>
      </c>
      <c r="R88" s="157">
        <f>'[3]Relatório Empregados II'!$BA89:$BA89</f>
        <v>0</v>
      </c>
      <c r="S88" s="158" t="str">
        <f>'[3]Relatório Empregados II'!$BE89:$BE89</f>
        <v/>
      </c>
      <c r="T88" s="158" t="str">
        <f>'[3]Relatório Empregados II'!$BH89:$BH89</f>
        <v>CLT</v>
      </c>
      <c r="U88" s="152">
        <f>'[3]Relatório Empregados II'!$BK89:$BK89</f>
        <v>0</v>
      </c>
      <c r="V88" s="169">
        <f>'[3]Relatório Empregados II'!$BN89</f>
        <v>0</v>
      </c>
      <c r="W88" s="210">
        <f>'[3]Relatório Empregados II'!$BP89</f>
        <v>0</v>
      </c>
      <c r="X88" s="144">
        <f>'[3]Relatório Empregados II'!$BR89:$BR89</f>
        <v>3158.96</v>
      </c>
      <c r="Y88" s="161">
        <f>'[3]Relatório Empregados II'!$BU89</f>
        <v>0</v>
      </c>
      <c r="Z88" s="171">
        <f>'[3]Relatório Empregados II'!$BW89:$BW89</f>
        <v>0</v>
      </c>
      <c r="AA88" s="172">
        <f>'[3]Relatório Empregados II'!$CA89:$CA89</f>
        <v>0</v>
      </c>
      <c r="AB88" s="172">
        <f>'[3]Relatório Empregados II'!$CD89:$CD89</f>
        <v>195.07</v>
      </c>
      <c r="AC88" s="172">
        <f>'[3]Relatório Empregados II'!$CG89:$CG89</f>
        <v>0</v>
      </c>
      <c r="AD88" s="172">
        <f>'[3]Relatório Empregados II'!$CJ89</f>
        <v>0</v>
      </c>
      <c r="AE88" s="172">
        <f>'[3]Relatório Empregados II'!$CL89</f>
        <v>0</v>
      </c>
      <c r="AF88" s="172">
        <f>'[3]Relatório Empregados II'!$CN89:$CN89</f>
        <v>0</v>
      </c>
      <c r="AG88" s="172">
        <f>'[3]Relatório Empregados II'!$CQ89</f>
        <v>0</v>
      </c>
      <c r="AH88" s="144">
        <f>'[3]Relatório Empregados II'!$CS89:$CS89</f>
        <v>294.77999999999997</v>
      </c>
      <c r="AI88" s="161">
        <f>'[3]Relatório Empregados II'!$CV89:$CV89</f>
        <v>0</v>
      </c>
      <c r="AJ88" s="144">
        <f>'[3]Relatório Empregados II'!$CY89:$CY89</f>
        <v>1024.3938599999999</v>
      </c>
      <c r="AK88" s="161">
        <f>'[3]Relatório Empregados II'!$DB89:$DB89</f>
        <v>1024.3938599999999</v>
      </c>
      <c r="AL88" s="144">
        <f>'[3]Relatório Empregados II'!$DE89:$DE89</f>
        <v>0</v>
      </c>
      <c r="AM88" s="144">
        <f>'[3]Relatório Empregados II'!$DH89</f>
        <v>0</v>
      </c>
      <c r="AN88" s="161">
        <f>'[3]Relatório Empregados II'!$DJ89</f>
        <v>1024.3938599999999</v>
      </c>
      <c r="AO88" s="144">
        <f>'[3]Relatório Empregados II'!$DL89</f>
        <v>0</v>
      </c>
      <c r="AP88" s="144">
        <f>'[3]Relatório Empregados II'!$DM$3:$DM89</f>
        <v>0</v>
      </c>
      <c r="AQ88" s="161"/>
      <c r="AR88" s="161"/>
      <c r="AS88" s="144">
        <f>'[3]Relatório Empregados II'!$DQ89:$DQ89</f>
        <v>0</v>
      </c>
      <c r="AT88" s="173">
        <f>'[3]Relatório Empregados II'!$DT89</f>
        <v>0</v>
      </c>
      <c r="AU88" s="171">
        <f>'[3]Relatório Empregados II'!$DV89</f>
        <v>0</v>
      </c>
      <c r="AV88" s="171">
        <f>'[3]Relatório Empregados II'!$DX89</f>
        <v>0</v>
      </c>
      <c r="AW88" s="160">
        <f>'[3]Relatório Empregados II'!$DZ89</f>
        <v>0</v>
      </c>
      <c r="AX88" s="160">
        <f>'[3]Relatório Empregados II'!$EB89</f>
        <v>0</v>
      </c>
      <c r="AY88" s="171" t="str">
        <f>'[3]Relatório Empregados II'!$ED89</f>
        <v>CLASSIFICAÇÃO DE RISCO</v>
      </c>
      <c r="AZ88" s="160">
        <f>'[3]Relatório Empregados II'!$EH89</f>
        <v>0</v>
      </c>
      <c r="BA88" s="160">
        <f>'[3]Relatório Empregados II'!$EJ89</f>
        <v>0</v>
      </c>
    </row>
    <row r="89" spans="1:53">
      <c r="A89" s="174" t="str">
        <f>IFERROR(('[3]Relatório Empregados II'!$A90:$B90),"")</f>
        <v>31/07/2020</v>
      </c>
      <c r="B89" s="146" t="str">
        <f>'[3]Relatório Empregados II'!$D90:$D90</f>
        <v>12955134000900</v>
      </c>
      <c r="C89" s="162" t="str">
        <f>'[3]Relatório Empregados II'!$G90:$G90</f>
        <v>INSTITUTO DIVA ALVES DO BRASIL</v>
      </c>
      <c r="D89" s="165" t="str">
        <f>'[3]Relatório Empregados II'!$J90</f>
        <v>6033075</v>
      </c>
      <c r="E89" s="147" t="str">
        <f>'[3]Relatório Empregados II'!$L90:L90</f>
        <v>UPA 24H PARQUE LAFAIETE - DUQUE DE CAXIAS I</v>
      </c>
      <c r="F89" s="148" t="str">
        <f>'[3]Relatório Empregados II'!$P90:$P90</f>
        <v>0008/2020</v>
      </c>
      <c r="G89" s="177" cm="1">
        <f t="array" ref="G89">'[3]Relatório Empregados II'!$T90:T90</f>
        <v>2020</v>
      </c>
      <c r="H89" s="149" t="str">
        <f>'[3]Relatório Empregados II'!$W90</f>
        <v>07</v>
      </c>
      <c r="I89" s="150">
        <f>'[3]Relatório Empregados II'!$Y90:$Y90</f>
        <v>0</v>
      </c>
      <c r="J89" s="151">
        <f>'[3]Relatório Empregados II'!$AB90:$AB90</f>
        <v>0</v>
      </c>
      <c r="K89" s="166">
        <f>'[3]Relatório Empregados II'!$AE90:$AE90</f>
        <v>0</v>
      </c>
      <c r="L89" s="167" cm="1">
        <f t="array" ref="L89">'[3]Relatório Empregados II'!$AI90:$AI90</f>
        <v>517410</v>
      </c>
      <c r="M89" s="153">
        <f>'[3]Relatório Empregados II'!$AL90:$AL90</f>
        <v>0</v>
      </c>
      <c r="N89" s="154">
        <f>'[3]Relatório Empregados II'!$AP90</f>
        <v>0</v>
      </c>
      <c r="O89" s="167">
        <f>'[3]Relatório Empregados II'!$AR90</f>
        <v>0</v>
      </c>
      <c r="P89" s="155">
        <f>'[3]Relatório Empregados II'!$AT90:$AT90</f>
        <v>0</v>
      </c>
      <c r="Q89" s="156">
        <f>'[3]Relatório Empregados II'!$AX90:$AX90</f>
        <v>180</v>
      </c>
      <c r="R89" s="157">
        <f>'[3]Relatório Empregados II'!$BA90:$BA90</f>
        <v>0</v>
      </c>
      <c r="S89" s="158" t="str">
        <f>'[3]Relatório Empregados II'!$BE90:$BE90</f>
        <v/>
      </c>
      <c r="T89" s="158" t="str">
        <f>'[3]Relatório Empregados II'!$BH90:$BH90</f>
        <v>CLT</v>
      </c>
      <c r="U89" s="152">
        <f>'[3]Relatório Empregados II'!$BK90:$BK90</f>
        <v>0</v>
      </c>
      <c r="V89" s="169">
        <f>'[3]Relatório Empregados II'!$BN90</f>
        <v>0</v>
      </c>
      <c r="W89" s="210">
        <f>'[3]Relatório Empregados II'!$BP90</f>
        <v>0</v>
      </c>
      <c r="X89" s="144">
        <f>'[3]Relatório Empregados II'!$BR90:$BR90</f>
        <v>1375.01</v>
      </c>
      <c r="Y89" s="161">
        <f>'[3]Relatório Empregados II'!$BU90</f>
        <v>0</v>
      </c>
      <c r="Z89" s="171">
        <f>'[3]Relatório Empregados II'!$BW90:$BW90</f>
        <v>0</v>
      </c>
      <c r="AA89" s="172">
        <f>'[3]Relatório Empregados II'!$CA90:$CA90</f>
        <v>0</v>
      </c>
      <c r="AB89" s="172">
        <f>'[3]Relatório Empregados II'!$CD90:$CD90</f>
        <v>209</v>
      </c>
      <c r="AC89" s="172">
        <f>'[3]Relatório Empregados II'!$CG90:$CG90</f>
        <v>0</v>
      </c>
      <c r="AD89" s="172">
        <f>'[3]Relatório Empregados II'!$CJ90</f>
        <v>0</v>
      </c>
      <c r="AE89" s="172">
        <f>'[3]Relatório Empregados II'!$CL90</f>
        <v>0</v>
      </c>
      <c r="AF89" s="172">
        <f>'[3]Relatório Empregados II'!$CN90:$CN90</f>
        <v>0</v>
      </c>
      <c r="AG89" s="172">
        <f>'[3]Relatório Empregados II'!$CQ90</f>
        <v>0</v>
      </c>
      <c r="AH89" s="144">
        <f>'[3]Relatório Empregados II'!$CS90:$CS90</f>
        <v>159.05000000000001</v>
      </c>
      <c r="AI89" s="161">
        <f>'[3]Relatório Empregados II'!$CV90:$CV90</f>
        <v>0</v>
      </c>
      <c r="AJ89" s="144">
        <f>'[3]Relatório Empregados II'!$CY90:$CY90</f>
        <v>576.72490000000005</v>
      </c>
      <c r="AK89" s="161">
        <f>'[3]Relatório Empregados II'!$DB90:$DB90</f>
        <v>576.72490000000005</v>
      </c>
      <c r="AL89" s="144">
        <f>'[3]Relatório Empregados II'!$DE90:$DE90</f>
        <v>0</v>
      </c>
      <c r="AM89" s="144">
        <f>'[3]Relatório Empregados II'!$DH90</f>
        <v>0</v>
      </c>
      <c r="AN89" s="161">
        <f>'[3]Relatório Empregados II'!$DJ90</f>
        <v>576.72490000000005</v>
      </c>
      <c r="AO89" s="144">
        <f>'[3]Relatório Empregados II'!$DL90</f>
        <v>0</v>
      </c>
      <c r="AP89" s="144">
        <f>'[3]Relatório Empregados II'!$DM$3:$DM90</f>
        <v>0</v>
      </c>
      <c r="AQ89" s="161"/>
      <c r="AR89" s="161"/>
      <c r="AS89" s="144">
        <f>'[3]Relatório Empregados II'!$DQ90:$DQ90</f>
        <v>0</v>
      </c>
      <c r="AT89" s="173">
        <f>'[3]Relatório Empregados II'!$DT90</f>
        <v>0</v>
      </c>
      <c r="AU89" s="171">
        <f>'[3]Relatório Empregados II'!$DV90</f>
        <v>0</v>
      </c>
      <c r="AV89" s="171">
        <f>'[3]Relatório Empregados II'!$DX90</f>
        <v>0</v>
      </c>
      <c r="AW89" s="160">
        <f>'[3]Relatório Empregados II'!$DZ90</f>
        <v>0</v>
      </c>
      <c r="AX89" s="160">
        <f>'[3]Relatório Empregados II'!$EB90</f>
        <v>0</v>
      </c>
      <c r="AY89" s="171" t="str">
        <f>'[3]Relatório Empregados II'!$ED90</f>
        <v>SEGURANÇA/ÁREAS COMUNS</v>
      </c>
      <c r="AZ89" s="160">
        <f>'[3]Relatório Empregados II'!$EH90</f>
        <v>0</v>
      </c>
      <c r="BA89" s="160">
        <f>'[3]Relatório Empregados II'!$EJ90</f>
        <v>0</v>
      </c>
    </row>
    <row r="90" spans="1:53">
      <c r="A90" s="174" t="str">
        <f>IFERROR(('[3]Relatório Empregados II'!$A91:$B91),"")</f>
        <v>31/07/2020</v>
      </c>
      <c r="B90" s="146" t="str">
        <f>'[3]Relatório Empregados II'!$D91:$D91</f>
        <v>12955134000900</v>
      </c>
      <c r="C90" s="162" t="str">
        <f>'[3]Relatório Empregados II'!$G91:$G91</f>
        <v>INSTITUTO DIVA ALVES DO BRASIL</v>
      </c>
      <c r="D90" s="165" t="str">
        <f>'[3]Relatório Empregados II'!$J91</f>
        <v>6033075</v>
      </c>
      <c r="E90" s="147" t="str">
        <f>'[3]Relatório Empregados II'!$L91:L91</f>
        <v>UPA 24H PARQUE LAFAIETE - DUQUE DE CAXIAS I</v>
      </c>
      <c r="F90" s="148" t="str">
        <f>'[3]Relatório Empregados II'!$P91:$P91</f>
        <v>0008/2020</v>
      </c>
      <c r="G90" s="177" cm="1">
        <f t="array" ref="G90">'[3]Relatório Empregados II'!$T91:T91</f>
        <v>2020</v>
      </c>
      <c r="H90" s="149" t="str">
        <f>'[3]Relatório Empregados II'!$W91</f>
        <v>07</v>
      </c>
      <c r="I90" s="150">
        <f>'[3]Relatório Empregados II'!$Y91:$Y91</f>
        <v>0</v>
      </c>
      <c r="J90" s="151">
        <f>'[3]Relatório Empregados II'!$AB91:$AB91</f>
        <v>0</v>
      </c>
      <c r="K90" s="166">
        <f>'[3]Relatório Empregados II'!$AE91:$AE91</f>
        <v>0</v>
      </c>
      <c r="L90" s="167" cm="1">
        <f t="array" ref="L90">'[3]Relatório Empregados II'!$AI91:$AI91</f>
        <v>223405</v>
      </c>
      <c r="M90" s="153">
        <f>'[3]Relatório Empregados II'!$AL91:$AL91</f>
        <v>0</v>
      </c>
      <c r="N90" s="154">
        <f>'[3]Relatório Empregados II'!$AP91</f>
        <v>0</v>
      </c>
      <c r="O90" s="167">
        <f>'[3]Relatório Empregados II'!$AR91</f>
        <v>0</v>
      </c>
      <c r="P90" s="155">
        <f>'[3]Relatório Empregados II'!$AT91:$AT91</f>
        <v>0</v>
      </c>
      <c r="Q90" s="156">
        <f>'[3]Relatório Empregados II'!$AX91:$AX91</f>
        <v>180</v>
      </c>
      <c r="R90" s="157">
        <f>'[3]Relatório Empregados II'!$BA91:$BA91</f>
        <v>0</v>
      </c>
      <c r="S90" s="158" t="str">
        <f>'[3]Relatório Empregados II'!$BE91:$BE91</f>
        <v/>
      </c>
      <c r="T90" s="158" t="str">
        <f>'[3]Relatório Empregados II'!$BH91:$BH91</f>
        <v>CLT</v>
      </c>
      <c r="U90" s="152">
        <f>'[3]Relatório Empregados II'!$BK91:$BK91</f>
        <v>0</v>
      </c>
      <c r="V90" s="169">
        <f>'[3]Relatório Empregados II'!$BN91</f>
        <v>0</v>
      </c>
      <c r="W90" s="210">
        <f>'[3]Relatório Empregados II'!$BP91</f>
        <v>0</v>
      </c>
      <c r="X90" s="144">
        <f>'[3]Relatório Empregados II'!$BR91:$BR91</f>
        <v>3158.96</v>
      </c>
      <c r="Y90" s="161">
        <f>'[3]Relatório Empregados II'!$BU91</f>
        <v>0</v>
      </c>
      <c r="Z90" s="171">
        <f>'[3]Relatório Empregados II'!$BW91:$BW91</f>
        <v>0</v>
      </c>
      <c r="AA90" s="172">
        <f>'[3]Relatório Empregados II'!$CA91:$CA91</f>
        <v>0</v>
      </c>
      <c r="AB90" s="172">
        <f>'[3]Relatório Empregados II'!$CD91:$CD91</f>
        <v>209</v>
      </c>
      <c r="AC90" s="172">
        <f>'[3]Relatório Empregados II'!$CG91:$CG91</f>
        <v>0</v>
      </c>
      <c r="AD90" s="172">
        <f>'[3]Relatório Empregados II'!$CJ91</f>
        <v>0</v>
      </c>
      <c r="AE90" s="172">
        <f>'[3]Relatório Empregados II'!$CL91</f>
        <v>0</v>
      </c>
      <c r="AF90" s="172">
        <f>'[3]Relatório Empregados II'!$CN91:$CN91</f>
        <v>0</v>
      </c>
      <c r="AG90" s="172">
        <f>'[3]Relatório Empregados II'!$CQ91</f>
        <v>0</v>
      </c>
      <c r="AH90" s="144">
        <f>'[3]Relatório Empregados II'!$CS91:$CS91</f>
        <v>296.93</v>
      </c>
      <c r="AI90" s="161">
        <f>'[3]Relatório Empregados II'!$CV91:$CV91</f>
        <v>0</v>
      </c>
      <c r="AJ90" s="144">
        <f>'[3]Relatório Empregados II'!$CY91:$CY91</f>
        <v>1055.8662400000001</v>
      </c>
      <c r="AK90" s="161">
        <f>'[3]Relatório Empregados II'!$DB91:$DB91</f>
        <v>1055.8662400000001</v>
      </c>
      <c r="AL90" s="144">
        <f>'[3]Relatório Empregados II'!$DE91:$DE91</f>
        <v>0</v>
      </c>
      <c r="AM90" s="144">
        <f>'[3]Relatório Empregados II'!$DH91</f>
        <v>0</v>
      </c>
      <c r="AN90" s="161">
        <f>'[3]Relatório Empregados II'!$DJ91</f>
        <v>1055.8662400000001</v>
      </c>
      <c r="AO90" s="144">
        <f>'[3]Relatório Empregados II'!$DL91</f>
        <v>0</v>
      </c>
      <c r="AP90" s="144">
        <f>'[3]Relatório Empregados II'!$DM$3:$DM91</f>
        <v>0</v>
      </c>
      <c r="AQ90" s="161"/>
      <c r="AR90" s="161"/>
      <c r="AS90" s="144">
        <f>'[3]Relatório Empregados II'!$DQ91:$DQ91</f>
        <v>0</v>
      </c>
      <c r="AT90" s="173">
        <f>'[3]Relatório Empregados II'!$DT91</f>
        <v>0</v>
      </c>
      <c r="AU90" s="171">
        <f>'[3]Relatório Empregados II'!$DV91</f>
        <v>0</v>
      </c>
      <c r="AV90" s="171">
        <f>'[3]Relatório Empregados II'!$DX91</f>
        <v>0</v>
      </c>
      <c r="AW90" s="160">
        <f>'[3]Relatório Empregados II'!$DZ91</f>
        <v>0</v>
      </c>
      <c r="AX90" s="160">
        <f>'[3]Relatório Empregados II'!$EB91</f>
        <v>0</v>
      </c>
      <c r="AY90" s="171" t="str">
        <f>'[3]Relatório Empregados II'!$ED91</f>
        <v>FARMACIA HOSPITALAR</v>
      </c>
      <c r="AZ90" s="160">
        <f>'[3]Relatório Empregados II'!$EH91</f>
        <v>0</v>
      </c>
      <c r="BA90" s="160">
        <f>'[3]Relatório Empregados II'!$EJ91</f>
        <v>0</v>
      </c>
    </row>
    <row r="91" spans="1:53">
      <c r="A91" s="174" t="str">
        <f>IFERROR(('[3]Relatório Empregados II'!$A92:$B92),"")</f>
        <v>31/07/2020</v>
      </c>
      <c r="B91" s="146" t="str">
        <f>'[3]Relatório Empregados II'!$D92:$D92</f>
        <v>12955134000900</v>
      </c>
      <c r="C91" s="162" t="str">
        <f>'[3]Relatório Empregados II'!$G92:$G92</f>
        <v>INSTITUTO DIVA ALVES DO BRASIL</v>
      </c>
      <c r="D91" s="165" t="str">
        <f>'[3]Relatório Empregados II'!$J92</f>
        <v>6033075</v>
      </c>
      <c r="E91" s="147" t="str">
        <f>'[3]Relatório Empregados II'!$L92:L92</f>
        <v>UPA 24H PARQUE LAFAIETE - DUQUE DE CAXIAS I</v>
      </c>
      <c r="F91" s="148" t="str">
        <f>'[3]Relatório Empregados II'!$P92:$P92</f>
        <v>0008/2020</v>
      </c>
      <c r="G91" s="177" cm="1">
        <f t="array" ref="G91">'[3]Relatório Empregados II'!$T92:T92</f>
        <v>2020</v>
      </c>
      <c r="H91" s="149" t="str">
        <f>'[3]Relatório Empregados II'!$W92</f>
        <v>07</v>
      </c>
      <c r="I91" s="150">
        <f>'[3]Relatório Empregados II'!$Y92:$Y92</f>
        <v>0</v>
      </c>
      <c r="J91" s="151">
        <f>'[3]Relatório Empregados II'!$AB92:$AB92</f>
        <v>0</v>
      </c>
      <c r="K91" s="166">
        <f>'[3]Relatório Empregados II'!$AE92:$AE92</f>
        <v>0</v>
      </c>
      <c r="L91" s="167" cm="1">
        <f t="array" ref="L91">'[3]Relatório Empregados II'!$AI92:$AI92</f>
        <v>514320</v>
      </c>
      <c r="M91" s="153">
        <f>'[3]Relatório Empregados II'!$AL92:$AL92</f>
        <v>0</v>
      </c>
      <c r="N91" s="154">
        <f>'[3]Relatório Empregados II'!$AP92</f>
        <v>0</v>
      </c>
      <c r="O91" s="167">
        <f>'[3]Relatório Empregados II'!$AR92</f>
        <v>0</v>
      </c>
      <c r="P91" s="155">
        <f>'[3]Relatório Empregados II'!$AT92:$AT92</f>
        <v>0</v>
      </c>
      <c r="Q91" s="156">
        <f>'[3]Relatório Empregados II'!$AX92:$AX92</f>
        <v>180</v>
      </c>
      <c r="R91" s="157">
        <f>'[3]Relatório Empregados II'!$BA92:$BA92</f>
        <v>0</v>
      </c>
      <c r="S91" s="158" t="str">
        <f>'[3]Relatório Empregados II'!$BE92:$BE92</f>
        <v/>
      </c>
      <c r="T91" s="158" t="str">
        <f>'[3]Relatório Empregados II'!$BH92:$BH92</f>
        <v>CLT</v>
      </c>
      <c r="U91" s="152">
        <f>'[3]Relatório Empregados II'!$BK92:$BK92</f>
        <v>0</v>
      </c>
      <c r="V91" s="169">
        <f>'[3]Relatório Empregados II'!$BN92</f>
        <v>0</v>
      </c>
      <c r="W91" s="210">
        <f>'[3]Relatório Empregados II'!$BP92</f>
        <v>0</v>
      </c>
      <c r="X91" s="144">
        <f>'[3]Relatório Empregados II'!$BR92:$BR92</f>
        <v>1238.1099999999999</v>
      </c>
      <c r="Y91" s="161">
        <f>'[3]Relatório Empregados II'!$BU92</f>
        <v>0</v>
      </c>
      <c r="Z91" s="171">
        <f>'[3]Relatório Empregados II'!$BW92:$BW92</f>
        <v>0</v>
      </c>
      <c r="AA91" s="172">
        <f>'[3]Relatório Empregados II'!$CA92:$CA92</f>
        <v>0</v>
      </c>
      <c r="AB91" s="172">
        <f>'[3]Relatório Empregados II'!$CD92:$CD92</f>
        <v>174.17</v>
      </c>
      <c r="AC91" s="172">
        <f>'[3]Relatório Empregados II'!$CG92:$CG92</f>
        <v>0</v>
      </c>
      <c r="AD91" s="172">
        <f>'[3]Relatório Empregados II'!$CJ92</f>
        <v>0</v>
      </c>
      <c r="AE91" s="172">
        <f>'[3]Relatório Empregados II'!$CL92</f>
        <v>0</v>
      </c>
      <c r="AF91" s="172">
        <f>'[3]Relatório Empregados II'!$CN92:$CN92</f>
        <v>0</v>
      </c>
      <c r="AG91" s="172">
        <f>'[3]Relatório Empregados II'!$CQ92</f>
        <v>0</v>
      </c>
      <c r="AH91" s="144">
        <f>'[3]Relatório Empregados II'!$CS92:$CS92</f>
        <v>115.76</v>
      </c>
      <c r="AI91" s="161">
        <f>'[3]Relatório Empregados II'!$CV92:$CV92</f>
        <v>0</v>
      </c>
      <c r="AJ91" s="144">
        <f>'[3]Relatório Empregados II'!$CY92:$CY92</f>
        <v>402.29658000000001</v>
      </c>
      <c r="AK91" s="161">
        <f>'[3]Relatório Empregados II'!$DB92:$DB92</f>
        <v>402.29658000000001</v>
      </c>
      <c r="AL91" s="144">
        <f>'[3]Relatório Empregados II'!$DE92:$DE92</f>
        <v>0</v>
      </c>
      <c r="AM91" s="144">
        <f>'[3]Relatório Empregados II'!$DH92</f>
        <v>0</v>
      </c>
      <c r="AN91" s="161">
        <f>'[3]Relatório Empregados II'!$DJ92</f>
        <v>402.29658000000001</v>
      </c>
      <c r="AO91" s="144">
        <f>'[3]Relatório Empregados II'!$DL92</f>
        <v>0</v>
      </c>
      <c r="AP91" s="144">
        <f>'[3]Relatório Empregados II'!$DM$3:$DM92</f>
        <v>0</v>
      </c>
      <c r="AQ91" s="161"/>
      <c r="AR91" s="161"/>
      <c r="AS91" s="144">
        <f>'[3]Relatório Empregados II'!$DQ92:$DQ92</f>
        <v>0</v>
      </c>
      <c r="AT91" s="173">
        <f>'[3]Relatório Empregados II'!$DT92</f>
        <v>0</v>
      </c>
      <c r="AU91" s="171">
        <f>'[3]Relatório Empregados II'!$DV92</f>
        <v>0</v>
      </c>
      <c r="AV91" s="171">
        <f>'[3]Relatório Empregados II'!$DX92</f>
        <v>0</v>
      </c>
      <c r="AW91" s="160">
        <f>'[3]Relatório Empregados II'!$DZ92</f>
        <v>0</v>
      </c>
      <c r="AX91" s="160">
        <f>'[3]Relatório Empregados II'!$EB92</f>
        <v>0</v>
      </c>
      <c r="AY91" s="171" t="str">
        <f>'[3]Relatório Empregados II'!$ED92</f>
        <v>ÁREAS COMUNS</v>
      </c>
      <c r="AZ91" s="160">
        <f>'[3]Relatório Empregados II'!$EH92</f>
        <v>0</v>
      </c>
      <c r="BA91" s="160">
        <f>'[3]Relatório Empregados II'!$EJ92</f>
        <v>0</v>
      </c>
    </row>
    <row r="92" spans="1:53">
      <c r="A92" s="174" t="str">
        <f>IFERROR(('[3]Relatório Empregados II'!$A93:$B93),"")</f>
        <v>31/07/2020</v>
      </c>
      <c r="B92" s="146" t="str">
        <f>'[3]Relatório Empregados II'!$D93:$D93</f>
        <v>12955134000900</v>
      </c>
      <c r="C92" s="162" t="str">
        <f>'[3]Relatório Empregados II'!$G93:$G93</f>
        <v>INSTITUTO DIVA ALVES DO BRASIL</v>
      </c>
      <c r="D92" s="165" t="str">
        <f>'[3]Relatório Empregados II'!$J93</f>
        <v>6033075</v>
      </c>
      <c r="E92" s="147" t="str">
        <f>'[3]Relatório Empregados II'!$L93:L93</f>
        <v>UPA 24H PARQUE LAFAIETE - DUQUE DE CAXIAS I</v>
      </c>
      <c r="F92" s="148" t="str">
        <f>'[3]Relatório Empregados II'!$P93:$P93</f>
        <v>0008/2020</v>
      </c>
      <c r="G92" s="177" cm="1">
        <f t="array" ref="G92">'[3]Relatório Empregados II'!$T93:T93</f>
        <v>2020</v>
      </c>
      <c r="H92" s="149" t="str">
        <f>'[3]Relatório Empregados II'!$W93</f>
        <v>07</v>
      </c>
      <c r="I92" s="150">
        <f>'[3]Relatório Empregados II'!$Y93:$Y93</f>
        <v>0</v>
      </c>
      <c r="J92" s="151">
        <f>'[3]Relatório Empregados II'!$AB93:$AB93</f>
        <v>0</v>
      </c>
      <c r="K92" s="166">
        <f>'[3]Relatório Empregados II'!$AE93:$AE93</f>
        <v>0</v>
      </c>
      <c r="L92" s="167" cm="1">
        <f t="array" ref="L92">'[3]Relatório Empregados II'!$AI93:$AI93</f>
        <v>322205</v>
      </c>
      <c r="M92" s="153">
        <f>'[3]Relatório Empregados II'!$AL93:$AL93</f>
        <v>0</v>
      </c>
      <c r="N92" s="154">
        <f>'[3]Relatório Empregados II'!$AP93</f>
        <v>0</v>
      </c>
      <c r="O92" s="167">
        <f>'[3]Relatório Empregados II'!$AR93</f>
        <v>0</v>
      </c>
      <c r="P92" s="155">
        <f>'[3]Relatório Empregados II'!$AT93:$AT93</f>
        <v>0</v>
      </c>
      <c r="Q92" s="156">
        <f>'[3]Relatório Empregados II'!$AX93:$AX93</f>
        <v>180</v>
      </c>
      <c r="R92" s="157">
        <f>'[3]Relatório Empregados II'!$BA93:$BA93</f>
        <v>0</v>
      </c>
      <c r="S92" s="158" t="str">
        <f>'[3]Relatório Empregados II'!$BE93:$BE93</f>
        <v/>
      </c>
      <c r="T92" s="158" t="str">
        <f>'[3]Relatório Empregados II'!$BH93:$BH93</f>
        <v>CLT</v>
      </c>
      <c r="U92" s="152">
        <f>'[3]Relatório Empregados II'!$BK93:$BK93</f>
        <v>0</v>
      </c>
      <c r="V92" s="169">
        <f>'[3]Relatório Empregados II'!$BN93</f>
        <v>0</v>
      </c>
      <c r="W92" s="210">
        <f>'[3]Relatório Empregados II'!$BP93</f>
        <v>0</v>
      </c>
      <c r="X92" s="144">
        <f>'[3]Relatório Empregados II'!$BR93:$BR93</f>
        <v>1665.93</v>
      </c>
      <c r="Y92" s="161">
        <f>'[3]Relatório Empregados II'!$BU93</f>
        <v>0</v>
      </c>
      <c r="Z92" s="171">
        <f>'[3]Relatório Empregados II'!$BW93:$BW93</f>
        <v>0</v>
      </c>
      <c r="AA92" s="172">
        <f>'[3]Relatório Empregados II'!$CA93:$CA93</f>
        <v>0</v>
      </c>
      <c r="AB92" s="172">
        <f>'[3]Relatório Empregados II'!$CD93:$CD93</f>
        <v>209</v>
      </c>
      <c r="AC92" s="172">
        <f>'[3]Relatório Empregados II'!$CG93:$CG93</f>
        <v>0</v>
      </c>
      <c r="AD92" s="172">
        <f>'[3]Relatório Empregados II'!$CJ93</f>
        <v>0</v>
      </c>
      <c r="AE92" s="172">
        <f>'[3]Relatório Empregados II'!$CL93</f>
        <v>0</v>
      </c>
      <c r="AF92" s="172">
        <f>'[3]Relatório Empregados II'!$CN93:$CN93</f>
        <v>0</v>
      </c>
      <c r="AG92" s="172">
        <f>'[3]Relatório Empregados II'!$CQ93</f>
        <v>0</v>
      </c>
      <c r="AH92" s="144">
        <f>'[3]Relatório Empregados II'!$CS93:$CS93</f>
        <v>165.3</v>
      </c>
      <c r="AI92" s="161">
        <f>'[3]Relatório Empregados II'!$CV93:$CV93</f>
        <v>0</v>
      </c>
      <c r="AJ92" s="144">
        <f>'[3]Relatório Empregados II'!$CY93:$CY93</f>
        <v>598.44503999999995</v>
      </c>
      <c r="AK92" s="161">
        <f>'[3]Relatório Empregados II'!$DB93:$DB93</f>
        <v>598.44503999999995</v>
      </c>
      <c r="AL92" s="144">
        <f>'[3]Relatório Empregados II'!$DE93:$DE93</f>
        <v>0</v>
      </c>
      <c r="AM92" s="144">
        <f>'[3]Relatório Empregados II'!$DH93</f>
        <v>0</v>
      </c>
      <c r="AN92" s="161">
        <f>'[3]Relatório Empregados II'!$DJ93</f>
        <v>598.44503999999995</v>
      </c>
      <c r="AO92" s="144">
        <f>'[3]Relatório Empregados II'!$DL93</f>
        <v>0</v>
      </c>
      <c r="AP92" s="144">
        <f>'[3]Relatório Empregados II'!$DM$3:$DM93</f>
        <v>0</v>
      </c>
      <c r="AQ92" s="161"/>
      <c r="AR92" s="161"/>
      <c r="AS92" s="144">
        <f>'[3]Relatório Empregados II'!$DQ93:$DQ93</f>
        <v>0</v>
      </c>
      <c r="AT92" s="173">
        <f>'[3]Relatório Empregados II'!$DT93</f>
        <v>0</v>
      </c>
      <c r="AU92" s="171">
        <f>'[3]Relatório Empregados II'!$DV93</f>
        <v>0</v>
      </c>
      <c r="AV92" s="171">
        <f>'[3]Relatório Empregados II'!$DX93</f>
        <v>0</v>
      </c>
      <c r="AW92" s="160">
        <f>'[3]Relatório Empregados II'!$DZ93</f>
        <v>0</v>
      </c>
      <c r="AX92" s="160">
        <f>'[3]Relatório Empregados II'!$EB93</f>
        <v>0</v>
      </c>
      <c r="AY92" s="171" t="str">
        <f>'[3]Relatório Empregados II'!$ED93</f>
        <v>SALA DE MEDICAÇAO</v>
      </c>
      <c r="AZ92" s="160">
        <f>'[3]Relatório Empregados II'!$EH93</f>
        <v>0</v>
      </c>
      <c r="BA92" s="160">
        <f>'[3]Relatório Empregados II'!$EJ93</f>
        <v>0</v>
      </c>
    </row>
    <row r="93" spans="1:53">
      <c r="A93" s="174" t="str">
        <f>IFERROR(('[3]Relatório Empregados II'!$A94:$B94),"")</f>
        <v>31/07/2020</v>
      </c>
      <c r="B93" s="146" t="str">
        <f>'[3]Relatório Empregados II'!$D94:$D94</f>
        <v>12955134000900</v>
      </c>
      <c r="C93" s="162" t="str">
        <f>'[3]Relatório Empregados II'!$G94:$G94</f>
        <v>INSTITUTO DIVA ALVES DO BRASIL</v>
      </c>
      <c r="D93" s="165" t="str">
        <f>'[3]Relatório Empregados II'!$J94</f>
        <v>6033075</v>
      </c>
      <c r="E93" s="147" t="str">
        <f>'[3]Relatório Empregados II'!$L94:L94</f>
        <v>UPA 24H PARQUE LAFAIETE - DUQUE DE CAXIAS I</v>
      </c>
      <c r="F93" s="148" t="str">
        <f>'[3]Relatório Empregados II'!$P94:$P94</f>
        <v>0008/2020</v>
      </c>
      <c r="G93" s="177" cm="1">
        <f t="array" ref="G93">'[3]Relatório Empregados II'!$T94:T94</f>
        <v>2020</v>
      </c>
      <c r="H93" s="149" t="str">
        <f>'[3]Relatório Empregados II'!$W94</f>
        <v>07</v>
      </c>
      <c r="I93" s="150">
        <f>'[3]Relatório Empregados II'!$Y94:$Y94</f>
        <v>0</v>
      </c>
      <c r="J93" s="151">
        <f>'[3]Relatório Empregados II'!$AB94:$AB94</f>
        <v>0</v>
      </c>
      <c r="K93" s="166">
        <f>'[3]Relatório Empregados II'!$AE94:$AE94</f>
        <v>0</v>
      </c>
      <c r="L93" s="167" cm="1">
        <f t="array" ref="L93">'[3]Relatório Empregados II'!$AI94:$AI94</f>
        <v>322205</v>
      </c>
      <c r="M93" s="153">
        <f>'[3]Relatório Empregados II'!$AL94:$AL94</f>
        <v>0</v>
      </c>
      <c r="N93" s="154">
        <f>'[3]Relatório Empregados II'!$AP94</f>
        <v>0</v>
      </c>
      <c r="O93" s="167">
        <f>'[3]Relatório Empregados II'!$AR94</f>
        <v>0</v>
      </c>
      <c r="P93" s="155">
        <f>'[3]Relatório Empregados II'!$AT94:$AT94</f>
        <v>0</v>
      </c>
      <c r="Q93" s="156">
        <f>'[3]Relatório Empregados II'!$AX94:$AX94</f>
        <v>180</v>
      </c>
      <c r="R93" s="157">
        <f>'[3]Relatório Empregados II'!$BA94:$BA94</f>
        <v>0</v>
      </c>
      <c r="S93" s="158" t="str">
        <f>'[3]Relatório Empregados II'!$BE94:$BE94</f>
        <v/>
      </c>
      <c r="T93" s="158" t="str">
        <f>'[3]Relatório Empregados II'!$BH94:$BH94</f>
        <v>CLT</v>
      </c>
      <c r="U93" s="152">
        <f>'[3]Relatório Empregados II'!$BK94:$BK94</f>
        <v>0</v>
      </c>
      <c r="V93" s="169">
        <f>'[3]Relatório Empregados II'!$BN94</f>
        <v>0</v>
      </c>
      <c r="W93" s="210">
        <f>'[3]Relatório Empregados II'!$BP94</f>
        <v>0</v>
      </c>
      <c r="X93" s="144">
        <f>'[3]Relatório Empregados II'!$BR94:$BR94</f>
        <v>1665.93</v>
      </c>
      <c r="Y93" s="161">
        <f>'[3]Relatório Empregados II'!$BU94</f>
        <v>0</v>
      </c>
      <c r="Z93" s="171">
        <f>'[3]Relatório Empregados II'!$BW94:$BW94</f>
        <v>0</v>
      </c>
      <c r="AA93" s="172">
        <f>'[3]Relatório Empregados II'!$CA94:$CA94</f>
        <v>0</v>
      </c>
      <c r="AB93" s="172">
        <f>'[3]Relatório Empregados II'!$CD94:$CD94</f>
        <v>209</v>
      </c>
      <c r="AC93" s="172">
        <f>'[3]Relatório Empregados II'!$CG94:$CG94</f>
        <v>0</v>
      </c>
      <c r="AD93" s="172">
        <f>'[3]Relatório Empregados II'!$CJ94</f>
        <v>0</v>
      </c>
      <c r="AE93" s="172">
        <f>'[3]Relatório Empregados II'!$CL94</f>
        <v>0</v>
      </c>
      <c r="AF93" s="172">
        <f>'[3]Relatório Empregados II'!$CN94:$CN94</f>
        <v>0</v>
      </c>
      <c r="AG93" s="172">
        <f>'[3]Relatório Empregados II'!$CQ94</f>
        <v>0</v>
      </c>
      <c r="AH93" s="144">
        <f>'[3]Relatório Empregados II'!$CS94:$CS94</f>
        <v>236.1</v>
      </c>
      <c r="AI93" s="161">
        <f>'[3]Relatório Empregados II'!$CV94:$CV94</f>
        <v>0</v>
      </c>
      <c r="AJ93" s="144">
        <f>'[3]Relatório Empregados II'!$CY94:$CY94</f>
        <v>844.47504000000004</v>
      </c>
      <c r="AK93" s="161">
        <f>'[3]Relatório Empregados II'!$DB94:$DB94</f>
        <v>844.47504000000004</v>
      </c>
      <c r="AL93" s="144">
        <f>'[3]Relatório Empregados II'!$DE94:$DE94</f>
        <v>0</v>
      </c>
      <c r="AM93" s="144">
        <f>'[3]Relatório Empregados II'!$DH94</f>
        <v>0</v>
      </c>
      <c r="AN93" s="161">
        <f>'[3]Relatório Empregados II'!$DJ94</f>
        <v>844.47504000000004</v>
      </c>
      <c r="AO93" s="144">
        <f>'[3]Relatório Empregados II'!$DL94</f>
        <v>0</v>
      </c>
      <c r="AP93" s="144">
        <f>'[3]Relatório Empregados II'!$DM$3:$DM94</f>
        <v>0</v>
      </c>
      <c r="AQ93" s="161"/>
      <c r="AR93" s="161"/>
      <c r="AS93" s="144">
        <f>'[3]Relatório Empregados II'!$DQ94:$DQ94</f>
        <v>0</v>
      </c>
      <c r="AT93" s="173">
        <f>'[3]Relatório Empregados II'!$DT94</f>
        <v>0</v>
      </c>
      <c r="AU93" s="171">
        <f>'[3]Relatório Empregados II'!$DV94</f>
        <v>0</v>
      </c>
      <c r="AV93" s="171">
        <f>'[3]Relatório Empregados II'!$DX94</f>
        <v>0</v>
      </c>
      <c r="AW93" s="160">
        <f>'[3]Relatório Empregados II'!$DZ94</f>
        <v>0</v>
      </c>
      <c r="AX93" s="160">
        <f>'[3]Relatório Empregados II'!$EB94</f>
        <v>0</v>
      </c>
      <c r="AY93" s="171" t="str">
        <f>'[3]Relatório Empregados II'!$ED94</f>
        <v>SALA DE URGENCIA</v>
      </c>
      <c r="AZ93" s="160">
        <f>'[3]Relatório Empregados II'!$EH94</f>
        <v>0</v>
      </c>
      <c r="BA93" s="160">
        <f>'[3]Relatório Empregados II'!$EJ94</f>
        <v>0</v>
      </c>
    </row>
    <row r="94" spans="1:53">
      <c r="A94" s="174" t="str">
        <f>IFERROR(('[3]Relatório Empregados II'!$A95:$B95),"")</f>
        <v>31/07/2020</v>
      </c>
      <c r="B94" s="146" t="str">
        <f>'[3]Relatório Empregados II'!$D95:$D95</f>
        <v>12955134000900</v>
      </c>
      <c r="C94" s="162" t="str">
        <f>'[3]Relatório Empregados II'!$G95:$G95</f>
        <v>INSTITUTO DIVA ALVES DO BRASIL</v>
      </c>
      <c r="D94" s="165" t="str">
        <f>'[3]Relatório Empregados II'!$J95</f>
        <v>6033075</v>
      </c>
      <c r="E94" s="147" t="str">
        <f>'[3]Relatório Empregados II'!$L95:L95</f>
        <v>UPA 24H PARQUE LAFAIETE - DUQUE DE CAXIAS I</v>
      </c>
      <c r="F94" s="148" t="str">
        <f>'[3]Relatório Empregados II'!$P95:$P95</f>
        <v>0008/2020</v>
      </c>
      <c r="G94" s="177" cm="1">
        <f t="array" ref="G94">'[3]Relatório Empregados II'!$T95:T95</f>
        <v>2020</v>
      </c>
      <c r="H94" s="149" t="str">
        <f>'[3]Relatório Empregados II'!$W95</f>
        <v>07</v>
      </c>
      <c r="I94" s="150">
        <f>'[3]Relatório Empregados II'!$Y95:$Y95</f>
        <v>0</v>
      </c>
      <c r="J94" s="151">
        <f>'[3]Relatório Empregados II'!$AB95:$AB95</f>
        <v>0</v>
      </c>
      <c r="K94" s="166">
        <f>'[3]Relatório Empregados II'!$AE95:$AE95</f>
        <v>0</v>
      </c>
      <c r="L94" s="167" cm="1">
        <f t="array" ref="L94">'[3]Relatório Empregados II'!$AI95:$AI95</f>
        <v>223505</v>
      </c>
      <c r="M94" s="153">
        <f>'[3]Relatório Empregados II'!$AL95:$AL95</f>
        <v>0</v>
      </c>
      <c r="N94" s="154">
        <f>'[3]Relatório Empregados II'!$AP95</f>
        <v>0</v>
      </c>
      <c r="O94" s="167">
        <f>'[3]Relatório Empregados II'!$AR95</f>
        <v>0</v>
      </c>
      <c r="P94" s="155">
        <f>'[3]Relatório Empregados II'!$AT95:$AT95</f>
        <v>0</v>
      </c>
      <c r="Q94" s="156">
        <f>'[3]Relatório Empregados II'!$AX95:$AX95</f>
        <v>180</v>
      </c>
      <c r="R94" s="157">
        <f>'[3]Relatório Empregados II'!$BA95:$BA95</f>
        <v>0</v>
      </c>
      <c r="S94" s="158" t="str">
        <f>'[3]Relatório Empregados II'!$BE95:$BE95</f>
        <v/>
      </c>
      <c r="T94" s="158" t="str">
        <f>'[3]Relatório Empregados II'!$BH95:$BH95</f>
        <v>CLT</v>
      </c>
      <c r="U94" s="152">
        <f>'[3]Relatório Empregados II'!$BK95:$BK95</f>
        <v>0</v>
      </c>
      <c r="V94" s="169">
        <f>'[3]Relatório Empregados II'!$BN95</f>
        <v>0</v>
      </c>
      <c r="W94" s="210">
        <f>'[3]Relatório Empregados II'!$BP95</f>
        <v>0</v>
      </c>
      <c r="X94" s="144">
        <f>'[3]Relatório Empregados II'!$BR95:$BR95</f>
        <v>3158.96</v>
      </c>
      <c r="Y94" s="161">
        <f>'[3]Relatório Empregados II'!$BU95</f>
        <v>0</v>
      </c>
      <c r="Z94" s="171">
        <f>'[3]Relatório Empregados II'!$BW95:$BW95</f>
        <v>0</v>
      </c>
      <c r="AA94" s="172">
        <f>'[3]Relatório Empregados II'!$CA95:$CA95</f>
        <v>0</v>
      </c>
      <c r="AB94" s="172">
        <f>'[3]Relatório Empregados II'!$CD95:$CD95</f>
        <v>209</v>
      </c>
      <c r="AC94" s="172">
        <f>'[3]Relatório Empregados II'!$CG95:$CG95</f>
        <v>0</v>
      </c>
      <c r="AD94" s="172">
        <f>'[3]Relatório Empregados II'!$CJ95</f>
        <v>0</v>
      </c>
      <c r="AE94" s="172">
        <f>'[3]Relatório Empregados II'!$CL95</f>
        <v>0</v>
      </c>
      <c r="AF94" s="172">
        <f>'[3]Relatório Empregados II'!$CN95:$CN95</f>
        <v>0</v>
      </c>
      <c r="AG94" s="172">
        <f>'[3]Relatório Empregados II'!$CQ95</f>
        <v>0</v>
      </c>
      <c r="AH94" s="144">
        <f>'[3]Relatório Empregados II'!$CS95:$CS95</f>
        <v>468.79</v>
      </c>
      <c r="AI94" s="161">
        <f>'[3]Relatório Empregados II'!$CV95:$CV95</f>
        <v>0</v>
      </c>
      <c r="AJ94" s="144">
        <f>'[3]Relatório Empregados II'!$CY95:$CY95</f>
        <v>1629.0744400000001</v>
      </c>
      <c r="AK94" s="161">
        <f>'[3]Relatório Empregados II'!$DB95:$DB95</f>
        <v>1629.0744400000001</v>
      </c>
      <c r="AL94" s="144">
        <f>'[3]Relatório Empregados II'!$DE95:$DE95</f>
        <v>0</v>
      </c>
      <c r="AM94" s="144">
        <f>'[3]Relatório Empregados II'!$DH95</f>
        <v>0</v>
      </c>
      <c r="AN94" s="161">
        <f>'[3]Relatório Empregados II'!$DJ95</f>
        <v>1629.0744400000001</v>
      </c>
      <c r="AO94" s="144">
        <f>'[3]Relatório Empregados II'!$DL95</f>
        <v>0</v>
      </c>
      <c r="AP94" s="144">
        <f>'[3]Relatório Empregados II'!$DM$3:$DM95</f>
        <v>0</v>
      </c>
      <c r="AQ94" s="161"/>
      <c r="AR94" s="161"/>
      <c r="AS94" s="144">
        <f>'[3]Relatório Empregados II'!$DQ95:$DQ95</f>
        <v>0</v>
      </c>
      <c r="AT94" s="173">
        <f>'[3]Relatório Empregados II'!$DT95</f>
        <v>0</v>
      </c>
      <c r="AU94" s="171">
        <f>'[3]Relatório Empregados II'!$DV95</f>
        <v>0</v>
      </c>
      <c r="AV94" s="171">
        <f>'[3]Relatório Empregados II'!$DX95</f>
        <v>0</v>
      </c>
      <c r="AW94" s="160">
        <f>'[3]Relatório Empregados II'!$DZ95</f>
        <v>0</v>
      </c>
      <c r="AX94" s="160">
        <f>'[3]Relatório Empregados II'!$EB95</f>
        <v>0</v>
      </c>
      <c r="AY94" s="171" t="str">
        <f>'[3]Relatório Empregados II'!$ED95</f>
        <v>CLASSIFICAÇÃO DE RISCO</v>
      </c>
      <c r="AZ94" s="160">
        <f>'[3]Relatório Empregados II'!$EH95</f>
        <v>0</v>
      </c>
      <c r="BA94" s="160">
        <f>'[3]Relatório Empregados II'!$EJ95</f>
        <v>0</v>
      </c>
    </row>
    <row r="95" spans="1:53">
      <c r="A95" s="174" t="str">
        <f>IFERROR(('[3]Relatório Empregados II'!$A96:$B96),"")</f>
        <v>31/07/2020</v>
      </c>
      <c r="B95" s="146" t="str">
        <f>'[3]Relatório Empregados II'!$D96:$D96</f>
        <v>12955134000900</v>
      </c>
      <c r="C95" s="162" t="str">
        <f>'[3]Relatório Empregados II'!$G96:$G96</f>
        <v>INSTITUTO DIVA ALVES DO BRASIL</v>
      </c>
      <c r="D95" s="165" t="str">
        <f>'[3]Relatório Empregados II'!$J96</f>
        <v>6033075</v>
      </c>
      <c r="E95" s="147" t="str">
        <f>'[3]Relatório Empregados II'!$L96:L96</f>
        <v>UPA 24H PARQUE LAFAIETE - DUQUE DE CAXIAS I</v>
      </c>
      <c r="F95" s="148" t="str">
        <f>'[3]Relatório Empregados II'!$P96:$P96</f>
        <v>0008/2020</v>
      </c>
      <c r="G95" s="177" cm="1">
        <f t="array" ref="G95">'[3]Relatório Empregados II'!$T96:T96</f>
        <v>2020</v>
      </c>
      <c r="H95" s="149" t="str">
        <f>'[3]Relatório Empregados II'!$W96</f>
        <v>07</v>
      </c>
      <c r="I95" s="150">
        <f>'[3]Relatório Empregados II'!$Y96:$Y96</f>
        <v>0</v>
      </c>
      <c r="J95" s="151">
        <f>'[3]Relatório Empregados II'!$AB96:$AB96</f>
        <v>0</v>
      </c>
      <c r="K95" s="166">
        <f>'[3]Relatório Empregados II'!$AE96:$AE96</f>
        <v>0</v>
      </c>
      <c r="L95" s="167" cm="1">
        <f t="array" ref="L95">'[3]Relatório Empregados II'!$AI96:$AI96</f>
        <v>223505</v>
      </c>
      <c r="M95" s="153">
        <f>'[3]Relatório Empregados II'!$AL96:$AL96</f>
        <v>0</v>
      </c>
      <c r="N95" s="154">
        <f>'[3]Relatório Empregados II'!$AP96</f>
        <v>0</v>
      </c>
      <c r="O95" s="167">
        <f>'[3]Relatório Empregados II'!$AR96</f>
        <v>0</v>
      </c>
      <c r="P95" s="155">
        <f>'[3]Relatório Empregados II'!$AT96:$AT96</f>
        <v>0</v>
      </c>
      <c r="Q95" s="156">
        <f>'[3]Relatório Empregados II'!$AX96:$AX96</f>
        <v>180</v>
      </c>
      <c r="R95" s="157">
        <f>'[3]Relatório Empregados II'!$BA96:$BA96</f>
        <v>0</v>
      </c>
      <c r="S95" s="158" t="str">
        <f>'[3]Relatório Empregados II'!$BE96:$BE96</f>
        <v/>
      </c>
      <c r="T95" s="158" t="str">
        <f>'[3]Relatório Empregados II'!$BH96:$BH96</f>
        <v>CLT</v>
      </c>
      <c r="U95" s="152">
        <f>'[3]Relatório Empregados II'!$BK96:$BK96</f>
        <v>0</v>
      </c>
      <c r="V95" s="169">
        <f>'[3]Relatório Empregados II'!$BN96</f>
        <v>0</v>
      </c>
      <c r="W95" s="210">
        <f>'[3]Relatório Empregados II'!$BP96</f>
        <v>0</v>
      </c>
      <c r="X95" s="144">
        <f>'[3]Relatório Empregados II'!$BR96:$BR96</f>
        <v>3158.96</v>
      </c>
      <c r="Y95" s="161">
        <f>'[3]Relatório Empregados II'!$BU96</f>
        <v>0</v>
      </c>
      <c r="Z95" s="171">
        <f>'[3]Relatório Empregados II'!$BW96:$BW96</f>
        <v>0</v>
      </c>
      <c r="AA95" s="172">
        <f>'[3]Relatório Empregados II'!$CA96:$CA96</f>
        <v>0</v>
      </c>
      <c r="AB95" s="172">
        <f>'[3]Relatório Empregados II'!$CD96:$CD96</f>
        <v>209</v>
      </c>
      <c r="AC95" s="172">
        <f>'[3]Relatório Empregados II'!$CG96:$CG96</f>
        <v>0</v>
      </c>
      <c r="AD95" s="172">
        <f>'[3]Relatório Empregados II'!$CJ96</f>
        <v>0</v>
      </c>
      <c r="AE95" s="172">
        <f>'[3]Relatório Empregados II'!$CL96</f>
        <v>0</v>
      </c>
      <c r="AF95" s="172">
        <f>'[3]Relatório Empregados II'!$CN96:$CN96</f>
        <v>0</v>
      </c>
      <c r="AG95" s="172">
        <f>'[3]Relatório Empregados II'!$CQ96</f>
        <v>0</v>
      </c>
      <c r="AH95" s="144">
        <f>'[3]Relatório Empregados II'!$CS96:$CS96</f>
        <v>461.92</v>
      </c>
      <c r="AI95" s="161">
        <f>'[3]Relatório Empregados II'!$CV96:$CV96</f>
        <v>0</v>
      </c>
      <c r="AJ95" s="144">
        <f>'[3]Relatório Empregados II'!$CY96:$CY96</f>
        <v>1629.1995400000001</v>
      </c>
      <c r="AK95" s="161">
        <f>'[3]Relatório Empregados II'!$DB96:$DB96</f>
        <v>1629.1995400000001</v>
      </c>
      <c r="AL95" s="144">
        <f>'[3]Relatório Empregados II'!$DE96:$DE96</f>
        <v>0</v>
      </c>
      <c r="AM95" s="144">
        <f>'[3]Relatório Empregados II'!$DH96</f>
        <v>0</v>
      </c>
      <c r="AN95" s="161">
        <f>'[3]Relatório Empregados II'!$DJ96</f>
        <v>1629.1995400000001</v>
      </c>
      <c r="AO95" s="144">
        <f>'[3]Relatório Empregados II'!$DL96</f>
        <v>0</v>
      </c>
      <c r="AP95" s="144">
        <f>'[3]Relatório Empregados II'!$DM$3:$DM96</f>
        <v>0</v>
      </c>
      <c r="AQ95" s="161"/>
      <c r="AR95" s="161"/>
      <c r="AS95" s="144">
        <f>'[3]Relatório Empregados II'!$DQ96:$DQ96</f>
        <v>0</v>
      </c>
      <c r="AT95" s="173">
        <f>'[3]Relatório Empregados II'!$DT96</f>
        <v>0</v>
      </c>
      <c r="AU95" s="171">
        <f>'[3]Relatório Empregados II'!$DV96</f>
        <v>0</v>
      </c>
      <c r="AV95" s="171">
        <f>'[3]Relatório Empregados II'!$DX96</f>
        <v>0</v>
      </c>
      <c r="AW95" s="160">
        <f>'[3]Relatório Empregados II'!$DZ96</f>
        <v>0</v>
      </c>
      <c r="AX95" s="160">
        <f>'[3]Relatório Empregados II'!$EB96</f>
        <v>0</v>
      </c>
      <c r="AY95" s="171" t="str">
        <f>'[3]Relatório Empregados II'!$ED96</f>
        <v>CLASSIFICAÇÃO DE RISCO</v>
      </c>
      <c r="AZ95" s="160">
        <f>'[3]Relatório Empregados II'!$EH96</f>
        <v>0</v>
      </c>
      <c r="BA95" s="160">
        <f>'[3]Relatório Empregados II'!$EJ96</f>
        <v>0</v>
      </c>
    </row>
    <row r="96" spans="1:53">
      <c r="A96" s="174" t="str">
        <f>IFERROR(('[3]Relatório Empregados II'!$A97:$B97),"")</f>
        <v>31/07/2020</v>
      </c>
      <c r="B96" s="146" t="str">
        <f>'[3]Relatório Empregados II'!$D97:$D97</f>
        <v>12955134000900</v>
      </c>
      <c r="C96" s="162" t="str">
        <f>'[3]Relatório Empregados II'!$G97:$G97</f>
        <v>INSTITUTO DIVA ALVES DO BRASIL</v>
      </c>
      <c r="D96" s="165" t="str">
        <f>'[3]Relatório Empregados II'!$J97</f>
        <v>6033075</v>
      </c>
      <c r="E96" s="147" t="str">
        <f>'[3]Relatório Empregados II'!$L97:L97</f>
        <v>UPA 24H PARQUE LAFAIETE - DUQUE DE CAXIAS I</v>
      </c>
      <c r="F96" s="148" t="str">
        <f>'[3]Relatório Empregados II'!$P97:$P97</f>
        <v>0008/2020</v>
      </c>
      <c r="G96" s="177" cm="1">
        <f t="array" ref="G96">'[3]Relatório Empregados II'!$T97:T97</f>
        <v>2020</v>
      </c>
      <c r="H96" s="149" t="str">
        <f>'[3]Relatório Empregados II'!$W97</f>
        <v>07</v>
      </c>
      <c r="I96" s="150">
        <f>'[3]Relatório Empregados II'!$Y97:$Y97</f>
        <v>0</v>
      </c>
      <c r="J96" s="151">
        <f>'[3]Relatório Empregados II'!$AB97:$AB97</f>
        <v>0</v>
      </c>
      <c r="K96" s="166">
        <f>'[3]Relatório Empregados II'!$AE97:$AE97</f>
        <v>0</v>
      </c>
      <c r="L96" s="167" cm="1">
        <f t="array" ref="L96">'[3]Relatório Empregados II'!$AI97:$AI97</f>
        <v>223505</v>
      </c>
      <c r="M96" s="153">
        <f>'[3]Relatório Empregados II'!$AL97:$AL97</f>
        <v>0</v>
      </c>
      <c r="N96" s="154">
        <f>'[3]Relatório Empregados II'!$AP97</f>
        <v>0</v>
      </c>
      <c r="O96" s="167">
        <f>'[3]Relatório Empregados II'!$AR97</f>
        <v>0</v>
      </c>
      <c r="P96" s="155">
        <f>'[3]Relatório Empregados II'!$AT97:$AT97</f>
        <v>0</v>
      </c>
      <c r="Q96" s="156">
        <f>'[3]Relatório Empregados II'!$AX97:$AX97</f>
        <v>180</v>
      </c>
      <c r="R96" s="157">
        <f>'[3]Relatório Empregados II'!$BA97:$BA97</f>
        <v>0</v>
      </c>
      <c r="S96" s="158" t="str">
        <f>'[3]Relatório Empregados II'!$BE97:$BE97</f>
        <v/>
      </c>
      <c r="T96" s="158" t="str">
        <f>'[3]Relatório Empregados II'!$BH97:$BH97</f>
        <v>CLT</v>
      </c>
      <c r="U96" s="152">
        <f>'[3]Relatório Empregados II'!$BK97:$BK97</f>
        <v>0</v>
      </c>
      <c r="V96" s="169">
        <f>'[3]Relatório Empregados II'!$BN97</f>
        <v>0</v>
      </c>
      <c r="W96" s="210">
        <f>'[3]Relatório Empregados II'!$BP97</f>
        <v>0</v>
      </c>
      <c r="X96" s="144">
        <f>'[3]Relatório Empregados II'!$BR97:$BR97</f>
        <v>3158.96</v>
      </c>
      <c r="Y96" s="161">
        <f>'[3]Relatório Empregados II'!$BU97</f>
        <v>0</v>
      </c>
      <c r="Z96" s="171">
        <f>'[3]Relatório Empregados II'!$BW97:$BW97</f>
        <v>0</v>
      </c>
      <c r="AA96" s="172">
        <f>'[3]Relatório Empregados II'!$CA97:$CA97</f>
        <v>0</v>
      </c>
      <c r="AB96" s="172">
        <f>'[3]Relatório Empregados II'!$CD97:$CD97</f>
        <v>209</v>
      </c>
      <c r="AC96" s="172">
        <f>'[3]Relatório Empregados II'!$CG97:$CG97</f>
        <v>0</v>
      </c>
      <c r="AD96" s="172">
        <f>'[3]Relatório Empregados II'!$CJ97</f>
        <v>0</v>
      </c>
      <c r="AE96" s="172">
        <f>'[3]Relatório Empregados II'!$CL97</f>
        <v>0</v>
      </c>
      <c r="AF96" s="172">
        <f>'[3]Relatório Empregados II'!$CN97:$CN97</f>
        <v>0</v>
      </c>
      <c r="AG96" s="172">
        <f>'[3]Relatório Empregados II'!$CQ97</f>
        <v>0</v>
      </c>
      <c r="AH96" s="144">
        <f>'[3]Relatório Empregados II'!$CS97:$CS97</f>
        <v>331.3</v>
      </c>
      <c r="AI96" s="161">
        <f>'[3]Relatório Empregados II'!$CV97:$CV97</f>
        <v>0</v>
      </c>
      <c r="AJ96" s="144">
        <f>'[3]Relatório Empregados II'!$CY97:$CY97</f>
        <v>1175.31728</v>
      </c>
      <c r="AK96" s="161">
        <f>'[3]Relatório Empregados II'!$DB97:$DB97</f>
        <v>1175.31728</v>
      </c>
      <c r="AL96" s="144">
        <f>'[3]Relatório Empregados II'!$DE97:$DE97</f>
        <v>0</v>
      </c>
      <c r="AM96" s="144">
        <f>'[3]Relatório Empregados II'!$DH97</f>
        <v>0</v>
      </c>
      <c r="AN96" s="161">
        <f>'[3]Relatório Empregados II'!$DJ97</f>
        <v>1175.31728</v>
      </c>
      <c r="AO96" s="144">
        <f>'[3]Relatório Empregados II'!$DL97</f>
        <v>0</v>
      </c>
      <c r="AP96" s="144">
        <f>'[3]Relatório Empregados II'!$DM$3:$DM97</f>
        <v>0</v>
      </c>
      <c r="AQ96" s="161"/>
      <c r="AR96" s="161"/>
      <c r="AS96" s="144">
        <f>'[3]Relatório Empregados II'!$DQ97:$DQ97</f>
        <v>0</v>
      </c>
      <c r="AT96" s="173">
        <f>'[3]Relatório Empregados II'!$DT97</f>
        <v>0</v>
      </c>
      <c r="AU96" s="171">
        <f>'[3]Relatório Empregados II'!$DV97</f>
        <v>0</v>
      </c>
      <c r="AV96" s="171">
        <f>'[3]Relatório Empregados II'!$DX97</f>
        <v>0</v>
      </c>
      <c r="AW96" s="160">
        <f>'[3]Relatório Empregados II'!$DZ97</f>
        <v>0</v>
      </c>
      <c r="AX96" s="160">
        <f>'[3]Relatório Empregados II'!$EB97</f>
        <v>0</v>
      </c>
      <c r="AY96" s="171" t="str">
        <f>'[3]Relatório Empregados II'!$ED97</f>
        <v>ACOLHIMENTO</v>
      </c>
      <c r="AZ96" s="160">
        <f>'[3]Relatório Empregados II'!$EH97</f>
        <v>0</v>
      </c>
      <c r="BA96" s="160">
        <f>'[3]Relatório Empregados II'!$EJ97</f>
        <v>0</v>
      </c>
    </row>
    <row r="97" spans="1:53">
      <c r="A97" s="174" t="str">
        <f>IFERROR(('[3]Relatório Empregados II'!$A98:$B98),"")</f>
        <v>31/07/2020</v>
      </c>
      <c r="B97" s="146" t="str">
        <f>'[3]Relatório Empregados II'!$D98:$D98</f>
        <v>12955134000900</v>
      </c>
      <c r="C97" s="162" t="str">
        <f>'[3]Relatório Empregados II'!$G98:$G98</f>
        <v>INSTITUTO DIVA ALVES DO BRASIL</v>
      </c>
      <c r="D97" s="165" t="str">
        <f>'[3]Relatório Empregados II'!$J98</f>
        <v>6033075</v>
      </c>
      <c r="E97" s="147" t="str">
        <f>'[3]Relatório Empregados II'!$L98:L98</f>
        <v>UPA 24H PARQUE LAFAIETE - DUQUE DE CAXIAS I</v>
      </c>
      <c r="F97" s="148" t="str">
        <f>'[3]Relatório Empregados II'!$P98:$P98</f>
        <v>0008/2020</v>
      </c>
      <c r="G97" s="177" cm="1">
        <f t="array" ref="G97">'[3]Relatório Empregados II'!$T98:T98</f>
        <v>2020</v>
      </c>
      <c r="H97" s="149" t="str">
        <f>'[3]Relatório Empregados II'!$W98</f>
        <v>07</v>
      </c>
      <c r="I97" s="150">
        <f>'[3]Relatório Empregados II'!$Y98:$Y98</f>
        <v>0</v>
      </c>
      <c r="J97" s="151">
        <f>'[3]Relatório Empregados II'!$AB98:$AB98</f>
        <v>0</v>
      </c>
      <c r="K97" s="166">
        <f>'[3]Relatório Empregados II'!$AE98:$AE98</f>
        <v>0</v>
      </c>
      <c r="L97" s="167" cm="1">
        <f t="array" ref="L97">'[3]Relatório Empregados II'!$AI98:$AI98</f>
        <v>322205</v>
      </c>
      <c r="M97" s="153">
        <f>'[3]Relatório Empregados II'!$AL98:$AL98</f>
        <v>0</v>
      </c>
      <c r="N97" s="154">
        <f>'[3]Relatório Empregados II'!$AP98</f>
        <v>0</v>
      </c>
      <c r="O97" s="167">
        <f>'[3]Relatório Empregados II'!$AR98</f>
        <v>0</v>
      </c>
      <c r="P97" s="155">
        <f>'[3]Relatório Empregados II'!$AT98:$AT98</f>
        <v>0</v>
      </c>
      <c r="Q97" s="156">
        <f>'[3]Relatório Empregados II'!$AX98:$AX98</f>
        <v>180</v>
      </c>
      <c r="R97" s="157">
        <f>'[3]Relatório Empregados II'!$BA98:$BA98</f>
        <v>0</v>
      </c>
      <c r="S97" s="158" t="str">
        <f>'[3]Relatório Empregados II'!$BE98:$BE98</f>
        <v/>
      </c>
      <c r="T97" s="158" t="str">
        <f>'[3]Relatório Empregados II'!$BH98:$BH98</f>
        <v>CLT</v>
      </c>
      <c r="U97" s="152">
        <f>'[3]Relatório Empregados II'!$BK98:$BK98</f>
        <v>0</v>
      </c>
      <c r="V97" s="169">
        <f>'[3]Relatório Empregados II'!$BN98</f>
        <v>0</v>
      </c>
      <c r="W97" s="210">
        <f>'[3]Relatório Empregados II'!$BP98</f>
        <v>0</v>
      </c>
      <c r="X97" s="144">
        <f>'[3]Relatório Empregados II'!$BR98:$BR98</f>
        <v>1665.93</v>
      </c>
      <c r="Y97" s="161">
        <f>'[3]Relatório Empregados II'!$BU98</f>
        <v>0</v>
      </c>
      <c r="Z97" s="171">
        <f>'[3]Relatório Empregados II'!$BW98:$BW98</f>
        <v>0</v>
      </c>
      <c r="AA97" s="172">
        <f>'[3]Relatório Empregados II'!$CA98:$CA98</f>
        <v>0</v>
      </c>
      <c r="AB97" s="172">
        <f>'[3]Relatório Empregados II'!$CD98:$CD98</f>
        <v>209</v>
      </c>
      <c r="AC97" s="172">
        <f>'[3]Relatório Empregados II'!$CG98:$CG98</f>
        <v>0</v>
      </c>
      <c r="AD97" s="172">
        <f>'[3]Relatório Empregados II'!$CJ98</f>
        <v>0</v>
      </c>
      <c r="AE97" s="172">
        <f>'[3]Relatório Empregados II'!$CL98</f>
        <v>0</v>
      </c>
      <c r="AF97" s="172">
        <f>'[3]Relatório Empregados II'!$CN98:$CN98</f>
        <v>0</v>
      </c>
      <c r="AG97" s="172">
        <f>'[3]Relatório Empregados II'!$CQ98</f>
        <v>0</v>
      </c>
      <c r="AH97" s="144">
        <f>'[3]Relatório Empregados II'!$CS98:$CS98</f>
        <v>163.38</v>
      </c>
      <c r="AI97" s="161">
        <f>'[3]Relatório Empregados II'!$CV98:$CV98</f>
        <v>0</v>
      </c>
      <c r="AJ97" s="144">
        <f>'[3]Relatório Empregados II'!$CY98:$CY98</f>
        <v>567.77607999999998</v>
      </c>
      <c r="AK97" s="161">
        <f>'[3]Relatório Empregados II'!$DB98:$DB98</f>
        <v>567.77607999999998</v>
      </c>
      <c r="AL97" s="144">
        <f>'[3]Relatório Empregados II'!$DE98:$DE98</f>
        <v>0</v>
      </c>
      <c r="AM97" s="144">
        <f>'[3]Relatório Empregados II'!$DH98</f>
        <v>0</v>
      </c>
      <c r="AN97" s="161">
        <f>'[3]Relatório Empregados II'!$DJ98</f>
        <v>567.77607999999998</v>
      </c>
      <c r="AO97" s="144">
        <f>'[3]Relatório Empregados II'!$DL98</f>
        <v>0</v>
      </c>
      <c r="AP97" s="144">
        <f>'[3]Relatório Empregados II'!$DM$3:$DM98</f>
        <v>0</v>
      </c>
      <c r="AQ97" s="161"/>
      <c r="AR97" s="161"/>
      <c r="AS97" s="144">
        <f>'[3]Relatório Empregados II'!$DQ98:$DQ98</f>
        <v>0</v>
      </c>
      <c r="AT97" s="173">
        <f>'[3]Relatório Empregados II'!$DT98</f>
        <v>0</v>
      </c>
      <c r="AU97" s="171">
        <f>'[3]Relatório Empregados II'!$DV98</f>
        <v>0</v>
      </c>
      <c r="AV97" s="171">
        <f>'[3]Relatório Empregados II'!$DX98</f>
        <v>0</v>
      </c>
      <c r="AW97" s="160">
        <f>'[3]Relatório Empregados II'!$DZ98</f>
        <v>0</v>
      </c>
      <c r="AX97" s="160">
        <f>'[3]Relatório Empregados II'!$EB98</f>
        <v>0</v>
      </c>
      <c r="AY97" s="171" t="str">
        <f>'[3]Relatório Empregados II'!$ED98</f>
        <v>ACOLHIMENTO</v>
      </c>
      <c r="AZ97" s="160">
        <f>'[3]Relatório Empregados II'!$EH98</f>
        <v>0</v>
      </c>
      <c r="BA97" s="160">
        <f>'[3]Relatório Empregados II'!$EJ98</f>
        <v>0</v>
      </c>
    </row>
    <row r="98" spans="1:53">
      <c r="A98" s="174" t="str">
        <f>IFERROR(('[3]Relatório Empregados II'!$A99:$B99),"")</f>
        <v>31/07/2020</v>
      </c>
      <c r="B98" s="146" t="str">
        <f>'[3]Relatório Empregados II'!$D99:$D99</f>
        <v>12955134000900</v>
      </c>
      <c r="C98" s="162" t="str">
        <f>'[3]Relatório Empregados II'!$G99:$G99</f>
        <v>INSTITUTO DIVA ALVES DO BRASIL</v>
      </c>
      <c r="D98" s="165" t="str">
        <f>'[3]Relatório Empregados II'!$J99</f>
        <v>6033075</v>
      </c>
      <c r="E98" s="147" t="str">
        <f>'[3]Relatório Empregados II'!$L99:L99</f>
        <v>UPA 24H PARQUE LAFAIETE - DUQUE DE CAXIAS I</v>
      </c>
      <c r="F98" s="148" t="str">
        <f>'[3]Relatório Empregados II'!$P99:$P99</f>
        <v>0008/2020</v>
      </c>
      <c r="G98" s="177" cm="1">
        <f t="array" ref="G98">'[3]Relatório Empregados II'!$T99:T99</f>
        <v>2020</v>
      </c>
      <c r="H98" s="149" t="str">
        <f>'[3]Relatório Empregados II'!$W99</f>
        <v>07</v>
      </c>
      <c r="I98" s="150">
        <f>'[3]Relatório Empregados II'!$Y99:$Y99</f>
        <v>0</v>
      </c>
      <c r="J98" s="151">
        <f>'[3]Relatório Empregados II'!$AB99:$AB99</f>
        <v>0</v>
      </c>
      <c r="K98" s="166">
        <f>'[3]Relatório Empregados II'!$AE99:$AE99</f>
        <v>0</v>
      </c>
      <c r="L98" s="167" cm="1">
        <f t="array" ref="L98">'[3]Relatório Empregados II'!$AI99:$AI99</f>
        <v>517410</v>
      </c>
      <c r="M98" s="153">
        <f>'[3]Relatório Empregados II'!$AL99:$AL99</f>
        <v>0</v>
      </c>
      <c r="N98" s="154">
        <f>'[3]Relatório Empregados II'!$AP99</f>
        <v>0</v>
      </c>
      <c r="O98" s="167">
        <f>'[3]Relatório Empregados II'!$AR99</f>
        <v>0</v>
      </c>
      <c r="P98" s="155">
        <f>'[3]Relatório Empregados II'!$AT99:$AT99</f>
        <v>0</v>
      </c>
      <c r="Q98" s="156">
        <f>'[3]Relatório Empregados II'!$AX99:$AX99</f>
        <v>180</v>
      </c>
      <c r="R98" s="157">
        <f>'[3]Relatório Empregados II'!$BA99:$BA99</f>
        <v>0</v>
      </c>
      <c r="S98" s="158" t="str">
        <f>'[3]Relatório Empregados II'!$BE99:$BE99</f>
        <v/>
      </c>
      <c r="T98" s="158" t="str">
        <f>'[3]Relatório Empregados II'!$BH99:$BH99</f>
        <v>CLT</v>
      </c>
      <c r="U98" s="152">
        <f>'[3]Relatório Empregados II'!$BK99:$BK99</f>
        <v>0</v>
      </c>
      <c r="V98" s="169">
        <f>'[3]Relatório Empregados II'!$BN99</f>
        <v>0</v>
      </c>
      <c r="W98" s="210">
        <f>'[3]Relatório Empregados II'!$BP99</f>
        <v>0</v>
      </c>
      <c r="X98" s="144">
        <f>'[3]Relatório Empregados II'!$BR99:$BR99</f>
        <v>1375.01</v>
      </c>
      <c r="Y98" s="161">
        <f>'[3]Relatório Empregados II'!$BU99</f>
        <v>0</v>
      </c>
      <c r="Z98" s="171">
        <f>'[3]Relatório Empregados II'!$BW99:$BW99</f>
        <v>0</v>
      </c>
      <c r="AA98" s="172">
        <f>'[3]Relatório Empregados II'!$CA99:$CA99</f>
        <v>0</v>
      </c>
      <c r="AB98" s="172">
        <f>'[3]Relatório Empregados II'!$CD99:$CD99</f>
        <v>0</v>
      </c>
      <c r="AC98" s="172">
        <f>'[3]Relatório Empregados II'!$CG99:$CG99</f>
        <v>0</v>
      </c>
      <c r="AD98" s="172">
        <f>'[3]Relatório Empregados II'!$CJ99</f>
        <v>0</v>
      </c>
      <c r="AE98" s="172">
        <f>'[3]Relatório Empregados II'!$CL99</f>
        <v>0</v>
      </c>
      <c r="AF98" s="172">
        <f>'[3]Relatório Empregados II'!$CN99:$CN99</f>
        <v>0</v>
      </c>
      <c r="AG98" s="172">
        <f>'[3]Relatório Empregados II'!$CQ99</f>
        <v>0</v>
      </c>
      <c r="AH98" s="144">
        <f>'[3]Relatório Empregados II'!$CS99:$CS99</f>
        <v>110</v>
      </c>
      <c r="AI98" s="161">
        <f>'[3]Relatório Empregados II'!$CV99:$CV99</f>
        <v>0</v>
      </c>
      <c r="AJ98" s="144">
        <f>'[3]Relatório Empregados II'!$CY99:$CY99</f>
        <v>382.25277999999997</v>
      </c>
      <c r="AK98" s="161">
        <f>'[3]Relatório Empregados II'!$DB99:$DB99</f>
        <v>382.25277999999997</v>
      </c>
      <c r="AL98" s="144">
        <f>'[3]Relatório Empregados II'!$DE99:$DE99</f>
        <v>0</v>
      </c>
      <c r="AM98" s="144">
        <f>'[3]Relatório Empregados II'!$DH99</f>
        <v>0</v>
      </c>
      <c r="AN98" s="161">
        <f>'[3]Relatório Empregados II'!$DJ99</f>
        <v>382.25277999999997</v>
      </c>
      <c r="AO98" s="144">
        <f>'[3]Relatório Empregados II'!$DL99</f>
        <v>0</v>
      </c>
      <c r="AP98" s="144">
        <f>'[3]Relatório Empregados II'!$DM$3:$DM99</f>
        <v>0</v>
      </c>
      <c r="AQ98" s="161"/>
      <c r="AR98" s="161"/>
      <c r="AS98" s="144">
        <f>'[3]Relatório Empregados II'!$DQ99:$DQ99</f>
        <v>0</v>
      </c>
      <c r="AT98" s="173">
        <f>'[3]Relatório Empregados II'!$DT99</f>
        <v>0</v>
      </c>
      <c r="AU98" s="171">
        <f>'[3]Relatório Empregados II'!$DV99</f>
        <v>0</v>
      </c>
      <c r="AV98" s="171">
        <f>'[3]Relatório Empregados II'!$DX99</f>
        <v>0</v>
      </c>
      <c r="AW98" s="160">
        <f>'[3]Relatório Empregados II'!$DZ99</f>
        <v>0</v>
      </c>
      <c r="AX98" s="160">
        <f>'[3]Relatório Empregados II'!$EB99</f>
        <v>0</v>
      </c>
      <c r="AY98" s="171" t="str">
        <f>'[3]Relatório Empregados II'!$ED99</f>
        <v>ÁREAS COMUNS</v>
      </c>
      <c r="AZ98" s="160">
        <f>'[3]Relatório Empregados II'!$EH99</f>
        <v>0</v>
      </c>
      <c r="BA98" s="160">
        <f>'[3]Relatório Empregados II'!$EJ99</f>
        <v>0</v>
      </c>
    </row>
    <row r="99" spans="1:53">
      <c r="A99" s="174" t="str">
        <f>IFERROR(('[3]Relatório Empregados II'!$A100:$B100),"")</f>
        <v>31/07/2020</v>
      </c>
      <c r="B99" s="146" t="str">
        <f>'[3]Relatório Empregados II'!$D100:$D100</f>
        <v>12955134000900</v>
      </c>
      <c r="C99" s="162" t="str">
        <f>'[3]Relatório Empregados II'!$G100:$G100</f>
        <v>INSTITUTO DIVA ALVES DO BRASIL</v>
      </c>
      <c r="D99" s="165" t="str">
        <f>'[3]Relatório Empregados II'!$J100</f>
        <v>6033075</v>
      </c>
      <c r="E99" s="147" t="str">
        <f>'[3]Relatório Empregados II'!$L100:L100</f>
        <v>UPA 24H PARQUE LAFAIETE - DUQUE DE CAXIAS I</v>
      </c>
      <c r="F99" s="148" t="str">
        <f>'[3]Relatório Empregados II'!$P100:$P100</f>
        <v>0008/2020</v>
      </c>
      <c r="G99" s="177" cm="1">
        <f t="array" ref="G99">'[3]Relatório Empregados II'!$T100:T100</f>
        <v>2020</v>
      </c>
      <c r="H99" s="149" t="str">
        <f>'[3]Relatório Empregados II'!$W100</f>
        <v>07</v>
      </c>
      <c r="I99" s="150">
        <f>'[3]Relatório Empregados II'!$Y100:$Y100</f>
        <v>0</v>
      </c>
      <c r="J99" s="151">
        <f>'[3]Relatório Empregados II'!$AB100:$AB100</f>
        <v>0</v>
      </c>
      <c r="K99" s="166">
        <f>'[3]Relatório Empregados II'!$AE100:$AE100</f>
        <v>0</v>
      </c>
      <c r="L99" s="167" cm="1">
        <f t="array" ref="L99">'[3]Relatório Empregados II'!$AI100:$AI100</f>
        <v>422105</v>
      </c>
      <c r="M99" s="153">
        <f>'[3]Relatório Empregados II'!$AL100:$AL100</f>
        <v>0</v>
      </c>
      <c r="N99" s="154">
        <f>'[3]Relatório Empregados II'!$AP100</f>
        <v>0</v>
      </c>
      <c r="O99" s="167">
        <f>'[3]Relatório Empregados II'!$AR100</f>
        <v>0</v>
      </c>
      <c r="P99" s="155">
        <f>'[3]Relatório Empregados II'!$AT100:$AT100</f>
        <v>0</v>
      </c>
      <c r="Q99" s="156">
        <f>'[3]Relatório Empregados II'!$AX100:$AX100</f>
        <v>180</v>
      </c>
      <c r="R99" s="157">
        <f>'[3]Relatório Empregados II'!$BA100:$BA100</f>
        <v>0</v>
      </c>
      <c r="S99" s="158" t="str">
        <f>'[3]Relatório Empregados II'!$BE100:$BE100</f>
        <v/>
      </c>
      <c r="T99" s="158" t="str">
        <f>'[3]Relatório Empregados II'!$BH100:$BH100</f>
        <v>CLT</v>
      </c>
      <c r="U99" s="152">
        <f>'[3]Relatório Empregados II'!$BK100:$BK100</f>
        <v>0</v>
      </c>
      <c r="V99" s="169">
        <f>'[3]Relatório Empregados II'!$BN100</f>
        <v>0</v>
      </c>
      <c r="W99" s="210">
        <f>'[3]Relatório Empregados II'!$BP100</f>
        <v>0</v>
      </c>
      <c r="X99" s="144">
        <f>'[3]Relatório Empregados II'!$BR100:$BR100</f>
        <v>1375.01</v>
      </c>
      <c r="Y99" s="161">
        <f>'[3]Relatório Empregados II'!$BU100</f>
        <v>0</v>
      </c>
      <c r="Z99" s="171">
        <f>'[3]Relatório Empregados II'!$BW100:$BW100</f>
        <v>0</v>
      </c>
      <c r="AA99" s="172">
        <f>'[3]Relatório Empregados II'!$CA100:$CA100</f>
        <v>0</v>
      </c>
      <c r="AB99" s="172">
        <f>'[3]Relatório Empregados II'!$CD100:$CD100</f>
        <v>209</v>
      </c>
      <c r="AC99" s="172">
        <f>'[3]Relatório Empregados II'!$CG100:$CG100</f>
        <v>0</v>
      </c>
      <c r="AD99" s="172">
        <f>'[3]Relatório Empregados II'!$CJ100</f>
        <v>0</v>
      </c>
      <c r="AE99" s="172">
        <f>'[3]Relatório Empregados II'!$CL100</f>
        <v>0</v>
      </c>
      <c r="AF99" s="172">
        <f>'[3]Relatório Empregados II'!$CN100:$CN100</f>
        <v>0</v>
      </c>
      <c r="AG99" s="172">
        <f>'[3]Relatório Empregados II'!$CQ100</f>
        <v>0</v>
      </c>
      <c r="AH99" s="144">
        <f>'[3]Relatório Empregados II'!$CS100:$CS100</f>
        <v>126.72</v>
      </c>
      <c r="AI99" s="161">
        <f>'[3]Relatório Empregados II'!$CV100:$CV100</f>
        <v>0</v>
      </c>
      <c r="AJ99" s="144">
        <f>'[3]Relatório Empregados II'!$CY100:$CY100</f>
        <v>440.35478000000001</v>
      </c>
      <c r="AK99" s="161">
        <f>'[3]Relatório Empregados II'!$DB100:$DB100</f>
        <v>440.35478000000001</v>
      </c>
      <c r="AL99" s="144">
        <f>'[3]Relatório Empregados II'!$DE100:$DE100</f>
        <v>0</v>
      </c>
      <c r="AM99" s="144">
        <f>'[3]Relatório Empregados II'!$DH100</f>
        <v>0</v>
      </c>
      <c r="AN99" s="161">
        <f>'[3]Relatório Empregados II'!$DJ100</f>
        <v>440.35478000000001</v>
      </c>
      <c r="AO99" s="144">
        <f>'[3]Relatório Empregados II'!$DL100</f>
        <v>0</v>
      </c>
      <c r="AP99" s="144">
        <f>'[3]Relatório Empregados II'!$DM$3:$DM100</f>
        <v>0</v>
      </c>
      <c r="AQ99" s="161"/>
      <c r="AR99" s="161"/>
      <c r="AS99" s="144">
        <f>'[3]Relatório Empregados II'!$DQ100:$DQ100</f>
        <v>0</v>
      </c>
      <c r="AT99" s="173">
        <f>'[3]Relatório Empregados II'!$DT100</f>
        <v>0</v>
      </c>
      <c r="AU99" s="171">
        <f>'[3]Relatório Empregados II'!$DV100</f>
        <v>0</v>
      </c>
      <c r="AV99" s="171">
        <f>'[3]Relatório Empregados II'!$DX100</f>
        <v>0</v>
      </c>
      <c r="AW99" s="160">
        <f>'[3]Relatório Empregados II'!$DZ100</f>
        <v>0</v>
      </c>
      <c r="AX99" s="160">
        <f>'[3]Relatório Empregados II'!$EB100</f>
        <v>0</v>
      </c>
      <c r="AY99" s="171" t="str">
        <f>'[3]Relatório Empregados II'!$ED100</f>
        <v>RECEPÇÃO</v>
      </c>
      <c r="AZ99" s="160">
        <f>'[3]Relatório Empregados II'!$EH100</f>
        <v>0</v>
      </c>
      <c r="BA99" s="160">
        <f>'[3]Relatório Empregados II'!$EJ100</f>
        <v>0</v>
      </c>
    </row>
    <row r="100" spans="1:53">
      <c r="A100" s="174" t="str">
        <f>IFERROR(('[3]Relatório Empregados II'!$A101:$B101),"")</f>
        <v>31/07/2020</v>
      </c>
      <c r="B100" s="146" t="str">
        <f>'[3]Relatório Empregados II'!$D101:$D101</f>
        <v>12955134000900</v>
      </c>
      <c r="C100" s="162" t="str">
        <f>'[3]Relatório Empregados II'!$G101:$G101</f>
        <v>INSTITUTO DIVA ALVES DO BRASIL</v>
      </c>
      <c r="D100" s="165" t="str">
        <f>'[3]Relatório Empregados II'!$J101</f>
        <v>6033075</v>
      </c>
      <c r="E100" s="147" t="str">
        <f>'[3]Relatório Empregados II'!$L101:L101</f>
        <v>UPA 24H PARQUE LAFAIETE - DUQUE DE CAXIAS I</v>
      </c>
      <c r="F100" s="148" t="str">
        <f>'[3]Relatório Empregados II'!$P101:$P101</f>
        <v>0008/2020</v>
      </c>
      <c r="G100" s="177" cm="1">
        <f t="array" ref="G100">'[3]Relatório Empregados II'!$T101:T101</f>
        <v>2020</v>
      </c>
      <c r="H100" s="149" t="str">
        <f>'[3]Relatório Empregados II'!$W101</f>
        <v>07</v>
      </c>
      <c r="I100" s="150">
        <f>'[3]Relatório Empregados II'!$Y101:$Y101</f>
        <v>0</v>
      </c>
      <c r="J100" s="151">
        <f>'[3]Relatório Empregados II'!$AB101:$AB101</f>
        <v>0</v>
      </c>
      <c r="K100" s="166">
        <f>'[3]Relatório Empregados II'!$AE101:$AE101</f>
        <v>0</v>
      </c>
      <c r="L100" s="167" cm="1">
        <f t="array" ref="L100">'[3]Relatório Empregados II'!$AI101:$AI101</f>
        <v>411010</v>
      </c>
      <c r="M100" s="153">
        <f>'[3]Relatório Empregados II'!$AL101:$AL101</f>
        <v>0</v>
      </c>
      <c r="N100" s="154">
        <f>'[3]Relatório Empregados II'!$AP101</f>
        <v>0</v>
      </c>
      <c r="O100" s="167">
        <f>'[3]Relatório Empregados II'!$AR101</f>
        <v>0</v>
      </c>
      <c r="P100" s="155">
        <f>'[3]Relatório Empregados II'!$AT101:$AT101</f>
        <v>0</v>
      </c>
      <c r="Q100" s="156">
        <f>'[3]Relatório Empregados II'!$AX101:$AX101</f>
        <v>180</v>
      </c>
      <c r="R100" s="157">
        <f>'[3]Relatório Empregados II'!$BA101:$BA101</f>
        <v>0</v>
      </c>
      <c r="S100" s="158" t="str">
        <f>'[3]Relatório Empregados II'!$BE101:$BE101</f>
        <v/>
      </c>
      <c r="T100" s="158" t="str">
        <f>'[3]Relatório Empregados II'!$BH101:$BH101</f>
        <v>CLT</v>
      </c>
      <c r="U100" s="152">
        <f>'[3]Relatório Empregados II'!$BK101:$BK101</f>
        <v>0</v>
      </c>
      <c r="V100" s="169">
        <f>'[3]Relatório Empregados II'!$BN101</f>
        <v>0</v>
      </c>
      <c r="W100" s="210">
        <f>'[3]Relatório Empregados II'!$BP101</f>
        <v>0</v>
      </c>
      <c r="X100" s="144">
        <f>'[3]Relatório Empregados II'!$BR101:$BR101</f>
        <v>1375.01</v>
      </c>
      <c r="Y100" s="161">
        <f>'[3]Relatório Empregados II'!$BU101</f>
        <v>0</v>
      </c>
      <c r="Z100" s="171">
        <f>'[3]Relatório Empregados II'!$BW101:$BW101</f>
        <v>0</v>
      </c>
      <c r="AA100" s="172">
        <f>'[3]Relatório Empregados II'!$CA101:$CA101</f>
        <v>0</v>
      </c>
      <c r="AB100" s="172">
        <f>'[3]Relatório Empregados II'!$CD101:$CD101</f>
        <v>209</v>
      </c>
      <c r="AC100" s="172">
        <f>'[3]Relatório Empregados II'!$CG101:$CG101</f>
        <v>0</v>
      </c>
      <c r="AD100" s="172">
        <f>'[3]Relatório Empregados II'!$CJ101</f>
        <v>0</v>
      </c>
      <c r="AE100" s="172">
        <f>'[3]Relatório Empregados II'!$CL101</f>
        <v>0</v>
      </c>
      <c r="AF100" s="172">
        <f>'[3]Relatório Empregados II'!$CN101:$CN101</f>
        <v>0</v>
      </c>
      <c r="AG100" s="172">
        <f>'[3]Relatório Empregados II'!$CQ101</f>
        <v>0</v>
      </c>
      <c r="AH100" s="144">
        <f>'[3]Relatório Empregados II'!$CS101:$CS101</f>
        <v>150.96</v>
      </c>
      <c r="AI100" s="161">
        <f>'[3]Relatório Empregados II'!$CV101:$CV101</f>
        <v>0</v>
      </c>
      <c r="AJ100" s="144">
        <f>'[3]Relatório Empregados II'!$CY101:$CY101</f>
        <v>524.61936000000003</v>
      </c>
      <c r="AK100" s="161">
        <f>'[3]Relatório Empregados II'!$DB101:$DB101</f>
        <v>524.61936000000003</v>
      </c>
      <c r="AL100" s="144">
        <f>'[3]Relatório Empregados II'!$DE101:$DE101</f>
        <v>0</v>
      </c>
      <c r="AM100" s="144">
        <f>'[3]Relatório Empregados II'!$DH101</f>
        <v>0</v>
      </c>
      <c r="AN100" s="161">
        <f>'[3]Relatório Empregados II'!$DJ101</f>
        <v>524.61936000000003</v>
      </c>
      <c r="AO100" s="144">
        <f>'[3]Relatório Empregados II'!$DL101</f>
        <v>0</v>
      </c>
      <c r="AP100" s="144">
        <f>'[3]Relatório Empregados II'!$DM$3:$DM101</f>
        <v>0</v>
      </c>
      <c r="AQ100" s="161"/>
      <c r="AR100" s="161"/>
      <c r="AS100" s="144">
        <f>'[3]Relatório Empregados II'!$DQ101:$DQ101</f>
        <v>0</v>
      </c>
      <c r="AT100" s="173">
        <f>'[3]Relatório Empregados II'!$DT101</f>
        <v>0</v>
      </c>
      <c r="AU100" s="171">
        <f>'[3]Relatório Empregados II'!$DV101</f>
        <v>0</v>
      </c>
      <c r="AV100" s="171">
        <f>'[3]Relatório Empregados II'!$DX101</f>
        <v>0</v>
      </c>
      <c r="AW100" s="160">
        <f>'[3]Relatório Empregados II'!$DZ101</f>
        <v>0</v>
      </c>
      <c r="AX100" s="160">
        <f>'[3]Relatório Empregados II'!$EB101</f>
        <v>0</v>
      </c>
      <c r="AY100" s="171" t="str">
        <f>'[3]Relatório Empregados II'!$ED101</f>
        <v>SALA ADMINISTRATIVA</v>
      </c>
      <c r="AZ100" s="160">
        <f>'[3]Relatório Empregados II'!$EH101</f>
        <v>0</v>
      </c>
      <c r="BA100" s="160">
        <f>'[3]Relatório Empregados II'!$EJ101</f>
        <v>0</v>
      </c>
    </row>
    <row r="101" spans="1:53">
      <c r="A101" s="174" t="str">
        <f>IFERROR(('[3]Relatório Empregados II'!$A102:$B102),"")</f>
        <v>31/07/2020</v>
      </c>
      <c r="B101" s="146" t="str">
        <f>'[3]Relatório Empregados II'!$D102:$D102</f>
        <v>12955134000900</v>
      </c>
      <c r="C101" s="162" t="str">
        <f>'[3]Relatório Empregados II'!$G102:$G102</f>
        <v>INSTITUTO DIVA ALVES DO BRASIL</v>
      </c>
      <c r="D101" s="165" t="str">
        <f>'[3]Relatório Empregados II'!$J102</f>
        <v>6033075</v>
      </c>
      <c r="E101" s="147" t="str">
        <f>'[3]Relatório Empregados II'!$L102:L102</f>
        <v>UPA 24H PARQUE LAFAIETE - DUQUE DE CAXIAS I</v>
      </c>
      <c r="F101" s="148" t="str">
        <f>'[3]Relatório Empregados II'!$P102:$P102</f>
        <v>0008/2020</v>
      </c>
      <c r="G101" s="177" cm="1">
        <f t="array" ref="G101">'[3]Relatório Empregados II'!$T102:T102</f>
        <v>2020</v>
      </c>
      <c r="H101" s="149" t="str">
        <f>'[3]Relatório Empregados II'!$W102</f>
        <v>07</v>
      </c>
      <c r="I101" s="150">
        <f>'[3]Relatório Empregados II'!$Y102:$Y102</f>
        <v>0</v>
      </c>
      <c r="J101" s="151">
        <f>'[3]Relatório Empregados II'!$AB102:$AB102</f>
        <v>0</v>
      </c>
      <c r="K101" s="166">
        <f>'[3]Relatório Empregados II'!$AE102:$AE102</f>
        <v>0</v>
      </c>
      <c r="L101" s="167" cm="1">
        <f t="array" ref="L101">'[3]Relatório Empregados II'!$AI102:$AI102</f>
        <v>515110</v>
      </c>
      <c r="M101" s="153">
        <f>'[3]Relatório Empregados II'!$AL102:$AL102</f>
        <v>0</v>
      </c>
      <c r="N101" s="154">
        <f>'[3]Relatório Empregados II'!$AP102</f>
        <v>0</v>
      </c>
      <c r="O101" s="167">
        <f>'[3]Relatório Empregados II'!$AR102</f>
        <v>0</v>
      </c>
      <c r="P101" s="155">
        <f>'[3]Relatório Empregados II'!$AT102:$AT102</f>
        <v>0</v>
      </c>
      <c r="Q101" s="156">
        <f>'[3]Relatório Empregados II'!$AX102:$AX102</f>
        <v>180</v>
      </c>
      <c r="R101" s="157">
        <f>'[3]Relatório Empregados II'!$BA102:$BA102</f>
        <v>0</v>
      </c>
      <c r="S101" s="158" t="str">
        <f>'[3]Relatório Empregados II'!$BE102:$BE102</f>
        <v/>
      </c>
      <c r="T101" s="158" t="str">
        <f>'[3]Relatório Empregados II'!$BH102:$BH102</f>
        <v>CLT</v>
      </c>
      <c r="U101" s="152">
        <f>'[3]Relatório Empregados II'!$BK102:$BK102</f>
        <v>0</v>
      </c>
      <c r="V101" s="169">
        <f>'[3]Relatório Empregados II'!$BN102</f>
        <v>0</v>
      </c>
      <c r="W101" s="210">
        <f>'[3]Relatório Empregados II'!$BP102</f>
        <v>0</v>
      </c>
      <c r="X101" s="144">
        <f>'[3]Relatório Empregados II'!$BR102:$BR102</f>
        <v>1283.73</v>
      </c>
      <c r="Y101" s="161">
        <f>'[3]Relatório Empregados II'!$BU102</f>
        <v>0</v>
      </c>
      <c r="Z101" s="171">
        <f>'[3]Relatório Empregados II'!$BW102:$BW102</f>
        <v>0</v>
      </c>
      <c r="AA101" s="172">
        <f>'[3]Relatório Empregados II'!$CA102:$CA102</f>
        <v>0</v>
      </c>
      <c r="AB101" s="172">
        <f>'[3]Relatório Empregados II'!$CD102:$CD102</f>
        <v>209</v>
      </c>
      <c r="AC101" s="172">
        <f>'[3]Relatório Empregados II'!$CG102:$CG102</f>
        <v>0</v>
      </c>
      <c r="AD101" s="172">
        <f>'[3]Relatório Empregados II'!$CJ102</f>
        <v>0</v>
      </c>
      <c r="AE101" s="172">
        <f>'[3]Relatório Empregados II'!$CL102</f>
        <v>0</v>
      </c>
      <c r="AF101" s="172">
        <f>'[3]Relatório Empregados II'!$CN102:$CN102</f>
        <v>0</v>
      </c>
      <c r="AG101" s="172">
        <f>'[3]Relatório Empregados II'!$CQ102</f>
        <v>0</v>
      </c>
      <c r="AH101" s="144">
        <f>'[3]Relatório Empregados II'!$CS102:$CS102</f>
        <v>119.41</v>
      </c>
      <c r="AI101" s="161">
        <f>'[3]Relatório Empregados II'!$CV102:$CV102</f>
        <v>0</v>
      </c>
      <c r="AJ101" s="144">
        <f>'[3]Relatório Empregados II'!$CY102:$CY102</f>
        <v>438.99813999999998</v>
      </c>
      <c r="AK101" s="161">
        <f>'[3]Relatório Empregados II'!$DB102:$DB102</f>
        <v>438.99813999999998</v>
      </c>
      <c r="AL101" s="144">
        <f>'[3]Relatório Empregados II'!$DE102:$DE102</f>
        <v>0</v>
      </c>
      <c r="AM101" s="144">
        <f>'[3]Relatório Empregados II'!$DH102</f>
        <v>0</v>
      </c>
      <c r="AN101" s="161">
        <f>'[3]Relatório Empregados II'!$DJ102</f>
        <v>438.99813999999998</v>
      </c>
      <c r="AO101" s="144">
        <f>'[3]Relatório Empregados II'!$DL102</f>
        <v>0</v>
      </c>
      <c r="AP101" s="144">
        <f>'[3]Relatório Empregados II'!$DM$3:$DM102</f>
        <v>0</v>
      </c>
      <c r="AQ101" s="161"/>
      <c r="AR101" s="161"/>
      <c r="AS101" s="144">
        <f>'[3]Relatório Empregados II'!$DQ102:$DQ102</f>
        <v>0</v>
      </c>
      <c r="AT101" s="173">
        <f>'[3]Relatório Empregados II'!$DT102</f>
        <v>0</v>
      </c>
      <c r="AU101" s="171">
        <f>'[3]Relatório Empregados II'!$DV102</f>
        <v>0</v>
      </c>
      <c r="AV101" s="171">
        <f>'[3]Relatório Empregados II'!$DX102</f>
        <v>0</v>
      </c>
      <c r="AW101" s="160">
        <f>'[3]Relatório Empregados II'!$DZ102</f>
        <v>0</v>
      </c>
      <c r="AX101" s="160">
        <f>'[3]Relatório Empregados II'!$EB102</f>
        <v>0</v>
      </c>
      <c r="AY101" s="171" t="str">
        <f>'[3]Relatório Empregados II'!$ED102</f>
        <v>ALMOXARIFADO</v>
      </c>
      <c r="AZ101" s="160">
        <f>'[3]Relatório Empregados II'!$EH102</f>
        <v>0</v>
      </c>
      <c r="BA101" s="160">
        <f>'[3]Relatório Empregados II'!$EJ102</f>
        <v>0</v>
      </c>
    </row>
    <row r="102" spans="1:53">
      <c r="A102" s="174" t="str">
        <f>IFERROR(('[3]Relatório Empregados II'!$A103:$B103),"")</f>
        <v>31/07/2020</v>
      </c>
      <c r="B102" s="146" t="str">
        <f>'[3]Relatório Empregados II'!$D103:$D103</f>
        <v>12955134000900</v>
      </c>
      <c r="C102" s="162" t="str">
        <f>'[3]Relatório Empregados II'!$G103:$G103</f>
        <v>INSTITUTO DIVA ALVES DO BRASIL</v>
      </c>
      <c r="D102" s="165" t="str">
        <f>'[3]Relatório Empregados II'!$J103</f>
        <v>6033075</v>
      </c>
      <c r="E102" s="147" t="str">
        <f>'[3]Relatório Empregados II'!$L103:L103</f>
        <v>UPA 24H PARQUE LAFAIETE - DUQUE DE CAXIAS I</v>
      </c>
      <c r="F102" s="148" t="str">
        <f>'[3]Relatório Empregados II'!$P103:$P103</f>
        <v>0008/2020</v>
      </c>
      <c r="G102" s="177" cm="1">
        <f t="array" ref="G102">'[3]Relatório Empregados II'!$T103:T103</f>
        <v>2020</v>
      </c>
      <c r="H102" s="149" t="str">
        <f>'[3]Relatório Empregados II'!$W103</f>
        <v>07</v>
      </c>
      <c r="I102" s="150">
        <f>'[3]Relatório Empregados II'!$Y103:$Y103</f>
        <v>0</v>
      </c>
      <c r="J102" s="151">
        <f>'[3]Relatório Empregados II'!$AB103:$AB103</f>
        <v>0</v>
      </c>
      <c r="K102" s="166">
        <f>'[3]Relatório Empregados II'!$AE103:$AE103</f>
        <v>0</v>
      </c>
      <c r="L102" s="167" cm="1">
        <f t="array" ref="L102">'[3]Relatório Empregados II'!$AI103:$AI103</f>
        <v>223405</v>
      </c>
      <c r="M102" s="153">
        <f>'[3]Relatório Empregados II'!$AL103:$AL103</f>
        <v>0</v>
      </c>
      <c r="N102" s="154">
        <f>'[3]Relatório Empregados II'!$AP103</f>
        <v>0</v>
      </c>
      <c r="O102" s="167">
        <f>'[3]Relatório Empregados II'!$AR103</f>
        <v>0</v>
      </c>
      <c r="P102" s="155">
        <f>'[3]Relatório Empregados II'!$AT103:$AT103</f>
        <v>0</v>
      </c>
      <c r="Q102" s="156">
        <f>'[3]Relatório Empregados II'!$AX103:$AX103</f>
        <v>180</v>
      </c>
      <c r="R102" s="157">
        <f>'[3]Relatório Empregados II'!$BA103:$BA103</f>
        <v>0</v>
      </c>
      <c r="S102" s="158" t="str">
        <f>'[3]Relatório Empregados II'!$BE103:$BE103</f>
        <v/>
      </c>
      <c r="T102" s="158" t="str">
        <f>'[3]Relatório Empregados II'!$BH103:$BH103</f>
        <v>CLT</v>
      </c>
      <c r="U102" s="152">
        <f>'[3]Relatório Empregados II'!$BK103:$BK103</f>
        <v>0</v>
      </c>
      <c r="V102" s="169">
        <f>'[3]Relatório Empregados II'!$BN103</f>
        <v>0</v>
      </c>
      <c r="W102" s="210">
        <f>'[3]Relatório Empregados II'!$BP103</f>
        <v>0</v>
      </c>
      <c r="X102" s="144">
        <f>'[3]Relatório Empregados II'!$BR103:$BR103</f>
        <v>3158.96</v>
      </c>
      <c r="Y102" s="161">
        <f>'[3]Relatório Empregados II'!$BU103</f>
        <v>0</v>
      </c>
      <c r="Z102" s="171">
        <f>'[3]Relatório Empregados II'!$BW103:$BW103</f>
        <v>0</v>
      </c>
      <c r="AA102" s="172">
        <f>'[3]Relatório Empregados II'!$CA103:$CA103</f>
        <v>0</v>
      </c>
      <c r="AB102" s="172">
        <f>'[3]Relatório Empregados II'!$CD103:$CD103</f>
        <v>209</v>
      </c>
      <c r="AC102" s="172">
        <f>'[3]Relatório Empregados II'!$CG103:$CG103</f>
        <v>0</v>
      </c>
      <c r="AD102" s="172">
        <f>'[3]Relatório Empregados II'!$CJ103</f>
        <v>0</v>
      </c>
      <c r="AE102" s="172">
        <f>'[3]Relatório Empregados II'!$CL103</f>
        <v>0</v>
      </c>
      <c r="AF102" s="172">
        <f>'[3]Relatório Empregados II'!$CN103:$CN103</f>
        <v>0</v>
      </c>
      <c r="AG102" s="172">
        <f>'[3]Relatório Empregados II'!$CQ103</f>
        <v>0</v>
      </c>
      <c r="AH102" s="144">
        <f>'[3]Relatório Empregados II'!$CS103:$CS103</f>
        <v>366.95</v>
      </c>
      <c r="AI102" s="161">
        <f>'[3]Relatório Empregados II'!$CV103:$CV103</f>
        <v>0</v>
      </c>
      <c r="AJ102" s="144">
        <f>'[3]Relatório Empregados II'!$CY103:$CY103</f>
        <v>1299.0773200000001</v>
      </c>
      <c r="AK102" s="161">
        <f>'[3]Relatório Empregados II'!$DB103:$DB103</f>
        <v>1299.0773200000001</v>
      </c>
      <c r="AL102" s="144">
        <f>'[3]Relatório Empregados II'!$DE103:$DE103</f>
        <v>0</v>
      </c>
      <c r="AM102" s="144">
        <f>'[3]Relatório Empregados II'!$DH103</f>
        <v>0</v>
      </c>
      <c r="AN102" s="161">
        <f>'[3]Relatório Empregados II'!$DJ103</f>
        <v>1299.0773200000001</v>
      </c>
      <c r="AO102" s="144">
        <f>'[3]Relatório Empregados II'!$DL103</f>
        <v>0</v>
      </c>
      <c r="AP102" s="144">
        <f>'[3]Relatório Empregados II'!$DM$3:$DM103</f>
        <v>0</v>
      </c>
      <c r="AQ102" s="161"/>
      <c r="AR102" s="161"/>
      <c r="AS102" s="144">
        <f>'[3]Relatório Empregados II'!$DQ103:$DQ103</f>
        <v>0</v>
      </c>
      <c r="AT102" s="173">
        <f>'[3]Relatório Empregados II'!$DT103</f>
        <v>0</v>
      </c>
      <c r="AU102" s="171">
        <f>'[3]Relatório Empregados II'!$DV103</f>
        <v>0</v>
      </c>
      <c r="AV102" s="171">
        <f>'[3]Relatório Empregados II'!$DX103</f>
        <v>0</v>
      </c>
      <c r="AW102" s="160">
        <f>'[3]Relatório Empregados II'!$DZ103</f>
        <v>0</v>
      </c>
      <c r="AX102" s="160">
        <f>'[3]Relatório Empregados II'!$EB103</f>
        <v>0</v>
      </c>
      <c r="AY102" s="171" t="str">
        <f>'[3]Relatório Empregados II'!$ED103</f>
        <v>FARMACIA HOSPITALAR</v>
      </c>
      <c r="AZ102" s="160">
        <f>'[3]Relatório Empregados II'!$EH103</f>
        <v>0</v>
      </c>
      <c r="BA102" s="160">
        <f>'[3]Relatório Empregados II'!$EJ103</f>
        <v>0</v>
      </c>
    </row>
    <row r="103" spans="1:53">
      <c r="A103" s="174" t="str">
        <f>IFERROR(('[3]Relatório Empregados II'!$A104:$B104),"")</f>
        <v>31/07/2020</v>
      </c>
      <c r="B103" s="146" t="str">
        <f>'[3]Relatório Empregados II'!$D104:$D104</f>
        <v>12955134000900</v>
      </c>
      <c r="C103" s="162" t="str">
        <f>'[3]Relatório Empregados II'!$G104:$G104</f>
        <v>INSTITUTO DIVA ALVES DO BRASIL</v>
      </c>
      <c r="D103" s="165" t="str">
        <f>'[3]Relatório Empregados II'!$J104</f>
        <v>6033075</v>
      </c>
      <c r="E103" s="147" t="str">
        <f>'[3]Relatório Empregados II'!$L104:L104</f>
        <v>UPA 24H PARQUE LAFAIETE - DUQUE DE CAXIAS I</v>
      </c>
      <c r="F103" s="148" t="str">
        <f>'[3]Relatório Empregados II'!$P104:$P104</f>
        <v>0008/2020</v>
      </c>
      <c r="G103" s="177" cm="1">
        <f t="array" ref="G103">'[3]Relatório Empregados II'!$T104:T104</f>
        <v>2020</v>
      </c>
      <c r="H103" s="149" t="str">
        <f>'[3]Relatório Empregados II'!$W104</f>
        <v>07</v>
      </c>
      <c r="I103" s="150">
        <f>'[3]Relatório Empregados II'!$Y104:$Y104</f>
        <v>0</v>
      </c>
      <c r="J103" s="151">
        <f>'[3]Relatório Empregados II'!$AB104:$AB104</f>
        <v>0</v>
      </c>
      <c r="K103" s="166">
        <f>'[3]Relatório Empregados II'!$AE104:$AE104</f>
        <v>0</v>
      </c>
      <c r="L103" s="167" cm="1">
        <f t="array" ref="L103">'[3]Relatório Empregados II'!$AI104:$AI104</f>
        <v>414105</v>
      </c>
      <c r="M103" s="153">
        <f>'[3]Relatório Empregados II'!$AL104:$AL104</f>
        <v>0</v>
      </c>
      <c r="N103" s="154">
        <f>'[3]Relatório Empregados II'!$AP104</f>
        <v>0</v>
      </c>
      <c r="O103" s="167">
        <f>'[3]Relatório Empregados II'!$AR104</f>
        <v>0</v>
      </c>
      <c r="P103" s="155">
        <f>'[3]Relatório Empregados II'!$AT104:$AT104</f>
        <v>0</v>
      </c>
      <c r="Q103" s="156">
        <f>'[3]Relatório Empregados II'!$AX104:$AX104</f>
        <v>180</v>
      </c>
      <c r="R103" s="157">
        <f>'[3]Relatório Empregados II'!$BA104:$BA104</f>
        <v>0</v>
      </c>
      <c r="S103" s="158" t="str">
        <f>'[3]Relatório Empregados II'!$BE104:$BE104</f>
        <v/>
      </c>
      <c r="T103" s="158" t="str">
        <f>'[3]Relatório Empregados II'!$BH104:$BH104</f>
        <v>CLT</v>
      </c>
      <c r="U103" s="152">
        <f>'[3]Relatório Empregados II'!$BK104:$BK104</f>
        <v>0</v>
      </c>
      <c r="V103" s="169">
        <f>'[3]Relatório Empregados II'!$BN104</f>
        <v>0</v>
      </c>
      <c r="W103" s="210">
        <f>'[3]Relatório Empregados II'!$BP104</f>
        <v>0</v>
      </c>
      <c r="X103" s="144">
        <f>'[3]Relatório Empregados II'!$BR104:$BR104</f>
        <v>1375.01</v>
      </c>
      <c r="Y103" s="161">
        <f>'[3]Relatório Empregados II'!$BU104</f>
        <v>0</v>
      </c>
      <c r="Z103" s="171">
        <f>'[3]Relatório Empregados II'!$BW104:$BW104</f>
        <v>0</v>
      </c>
      <c r="AA103" s="172">
        <f>'[3]Relatório Empregados II'!$CA104:$CA104</f>
        <v>0</v>
      </c>
      <c r="AB103" s="172">
        <f>'[3]Relatório Empregados II'!$CD104:$CD104</f>
        <v>209</v>
      </c>
      <c r="AC103" s="172">
        <f>'[3]Relatório Empregados II'!$CG104:$CG104</f>
        <v>0</v>
      </c>
      <c r="AD103" s="172">
        <f>'[3]Relatório Empregados II'!$CJ104</f>
        <v>0</v>
      </c>
      <c r="AE103" s="172">
        <f>'[3]Relatório Empregados II'!$CL104</f>
        <v>0</v>
      </c>
      <c r="AF103" s="172">
        <f>'[3]Relatório Empregados II'!$CN104:$CN104</f>
        <v>0</v>
      </c>
      <c r="AG103" s="172">
        <f>'[3]Relatório Empregados II'!$CQ104</f>
        <v>0</v>
      </c>
      <c r="AH103" s="144">
        <f>'[3]Relatório Empregados II'!$CS104:$CS104</f>
        <v>138.03</v>
      </c>
      <c r="AI103" s="161">
        <f>'[3]Relatório Empregados II'!$CV104:$CV104</f>
        <v>0</v>
      </c>
      <c r="AJ103" s="144">
        <f>'[3]Relatório Empregados II'!$CY104:$CY104</f>
        <v>479.67788000000002</v>
      </c>
      <c r="AK103" s="161">
        <f>'[3]Relatório Empregados II'!$DB104:$DB104</f>
        <v>479.67788000000002</v>
      </c>
      <c r="AL103" s="144">
        <f>'[3]Relatório Empregados II'!$DE104:$DE104</f>
        <v>0</v>
      </c>
      <c r="AM103" s="144">
        <f>'[3]Relatório Empregados II'!$DH104</f>
        <v>0</v>
      </c>
      <c r="AN103" s="161">
        <f>'[3]Relatório Empregados II'!$DJ104</f>
        <v>479.67788000000002</v>
      </c>
      <c r="AO103" s="144">
        <f>'[3]Relatório Empregados II'!$DL104</f>
        <v>0</v>
      </c>
      <c r="AP103" s="144">
        <f>'[3]Relatório Empregados II'!$DM$3:$DM104</f>
        <v>0</v>
      </c>
      <c r="AQ103" s="161"/>
      <c r="AR103" s="161"/>
      <c r="AS103" s="144">
        <f>'[3]Relatório Empregados II'!$DQ104:$DQ104</f>
        <v>0</v>
      </c>
      <c r="AT103" s="173">
        <f>'[3]Relatório Empregados II'!$DT104</f>
        <v>0</v>
      </c>
      <c r="AU103" s="171">
        <f>'[3]Relatório Empregados II'!$DV104</f>
        <v>0</v>
      </c>
      <c r="AV103" s="171">
        <f>'[3]Relatório Empregados II'!$DX104</f>
        <v>0</v>
      </c>
      <c r="AW103" s="160">
        <f>'[3]Relatório Empregados II'!$DZ104</f>
        <v>0</v>
      </c>
      <c r="AX103" s="160">
        <f>'[3]Relatório Empregados II'!$EB104</f>
        <v>0</v>
      </c>
      <c r="AY103" s="171" t="str">
        <f>'[3]Relatório Empregados II'!$ED104</f>
        <v>ALMOXARIFADO</v>
      </c>
      <c r="AZ103" s="160">
        <f>'[3]Relatório Empregados II'!$EH104</f>
        <v>0</v>
      </c>
      <c r="BA103" s="160">
        <f>'[3]Relatório Empregados II'!$EJ104</f>
        <v>0</v>
      </c>
    </row>
    <row r="104" spans="1:53">
      <c r="A104" s="174" t="str">
        <f>IFERROR(('[3]Relatório Empregados II'!$A105:$B105),"")</f>
        <v>31/07/2020</v>
      </c>
      <c r="B104" s="146" t="str">
        <f>'[3]Relatório Empregados II'!$D105:$D105</f>
        <v>12955134000900</v>
      </c>
      <c r="C104" s="162" t="str">
        <f>'[3]Relatório Empregados II'!$G105:$G105</f>
        <v>INSTITUTO DIVA ALVES DO BRASIL</v>
      </c>
      <c r="D104" s="165" t="str">
        <f>'[3]Relatório Empregados II'!$J105</f>
        <v>6033075</v>
      </c>
      <c r="E104" s="147" t="str">
        <f>'[3]Relatório Empregados II'!$L105:L105</f>
        <v>UPA 24H PARQUE LAFAIETE - DUQUE DE CAXIAS I</v>
      </c>
      <c r="F104" s="148" t="str">
        <f>'[3]Relatório Empregados II'!$P105:$P105</f>
        <v>0008/2020</v>
      </c>
      <c r="G104" s="177" cm="1">
        <f t="array" ref="G104">'[3]Relatório Empregados II'!$T105:T105</f>
        <v>2020</v>
      </c>
      <c r="H104" s="149" t="str">
        <f>'[3]Relatório Empregados II'!$W105</f>
        <v>07</v>
      </c>
      <c r="I104" s="150">
        <f>'[3]Relatório Empregados II'!$Y105:$Y105</f>
        <v>0</v>
      </c>
      <c r="J104" s="151">
        <f>'[3]Relatório Empregados II'!$AB105:$AB105</f>
        <v>0</v>
      </c>
      <c r="K104" s="166">
        <f>'[3]Relatório Empregados II'!$AE105:$AE105</f>
        <v>0</v>
      </c>
      <c r="L104" s="167" cm="1">
        <f t="array" ref="L104">'[3]Relatório Empregados II'!$AI105:$AI105</f>
        <v>322205</v>
      </c>
      <c r="M104" s="153">
        <f>'[3]Relatório Empregados II'!$AL105:$AL105</f>
        <v>0</v>
      </c>
      <c r="N104" s="154">
        <f>'[3]Relatório Empregados II'!$AP105</f>
        <v>0</v>
      </c>
      <c r="O104" s="167">
        <f>'[3]Relatório Empregados II'!$AR105</f>
        <v>0</v>
      </c>
      <c r="P104" s="155">
        <f>'[3]Relatório Empregados II'!$AT105:$AT105</f>
        <v>0</v>
      </c>
      <c r="Q104" s="156">
        <f>'[3]Relatório Empregados II'!$AX105:$AX105</f>
        <v>180</v>
      </c>
      <c r="R104" s="157">
        <f>'[3]Relatório Empregados II'!$BA105:$BA105</f>
        <v>0</v>
      </c>
      <c r="S104" s="158" t="str">
        <f>'[3]Relatório Empregados II'!$BE105:$BE105</f>
        <v/>
      </c>
      <c r="T104" s="158" t="str">
        <f>'[3]Relatório Empregados II'!$BH105:$BH105</f>
        <v>CLT</v>
      </c>
      <c r="U104" s="152">
        <f>'[3]Relatório Empregados II'!$BK105:$BK105</f>
        <v>0</v>
      </c>
      <c r="V104" s="169">
        <f>'[3]Relatório Empregados II'!$BN105</f>
        <v>0</v>
      </c>
      <c r="W104" s="210">
        <f>'[3]Relatório Empregados II'!$BP105</f>
        <v>0</v>
      </c>
      <c r="X104" s="144">
        <f>'[3]Relatório Empregados II'!$BR105:$BR105</f>
        <v>1665.93</v>
      </c>
      <c r="Y104" s="161">
        <f>'[3]Relatório Empregados II'!$BU105</f>
        <v>0</v>
      </c>
      <c r="Z104" s="171">
        <f>'[3]Relatório Empregados II'!$BW105:$BW105</f>
        <v>0</v>
      </c>
      <c r="AA104" s="172">
        <f>'[3]Relatório Empregados II'!$CA105:$CA105</f>
        <v>0</v>
      </c>
      <c r="AB104" s="172">
        <f>'[3]Relatório Empregados II'!$CD105:$CD105</f>
        <v>209</v>
      </c>
      <c r="AC104" s="172">
        <f>'[3]Relatório Empregados II'!$CG105:$CG105</f>
        <v>0</v>
      </c>
      <c r="AD104" s="172">
        <f>'[3]Relatório Empregados II'!$CJ105</f>
        <v>0</v>
      </c>
      <c r="AE104" s="172">
        <f>'[3]Relatório Empregados II'!$CL105</f>
        <v>0</v>
      </c>
      <c r="AF104" s="172">
        <f>'[3]Relatório Empregados II'!$CN105:$CN105</f>
        <v>0</v>
      </c>
      <c r="AG104" s="172">
        <f>'[3]Relatório Empregados II'!$CQ105</f>
        <v>0</v>
      </c>
      <c r="AH104" s="144">
        <f>'[3]Relatório Empregados II'!$CS105:$CS105</f>
        <v>163.38</v>
      </c>
      <c r="AI104" s="161">
        <f>'[3]Relatório Empregados II'!$CV105:$CV105</f>
        <v>0</v>
      </c>
      <c r="AJ104" s="144">
        <f>'[3]Relatório Empregados II'!$CY105:$CY105</f>
        <v>567.77607999999998</v>
      </c>
      <c r="AK104" s="161">
        <f>'[3]Relatório Empregados II'!$DB105:$DB105</f>
        <v>567.77607999999998</v>
      </c>
      <c r="AL104" s="144">
        <f>'[3]Relatório Empregados II'!$DE105:$DE105</f>
        <v>0</v>
      </c>
      <c r="AM104" s="144">
        <f>'[3]Relatório Empregados II'!$DH105</f>
        <v>0</v>
      </c>
      <c r="AN104" s="161">
        <f>'[3]Relatório Empregados II'!$DJ105</f>
        <v>567.77607999999998</v>
      </c>
      <c r="AO104" s="144">
        <f>'[3]Relatório Empregados II'!$DL105</f>
        <v>0</v>
      </c>
      <c r="AP104" s="144">
        <f>'[3]Relatório Empregados II'!$DM$3:$DM105</f>
        <v>0</v>
      </c>
      <c r="AQ104" s="161"/>
      <c r="AR104" s="161"/>
      <c r="AS104" s="144">
        <f>'[3]Relatório Empregados II'!$DQ105:$DQ105</f>
        <v>0</v>
      </c>
      <c r="AT104" s="173">
        <f>'[3]Relatório Empregados II'!$DT105</f>
        <v>0</v>
      </c>
      <c r="AU104" s="171">
        <f>'[3]Relatório Empregados II'!$DV105</f>
        <v>0</v>
      </c>
      <c r="AV104" s="171">
        <f>'[3]Relatório Empregados II'!$DX105</f>
        <v>0</v>
      </c>
      <c r="AW104" s="160">
        <f>'[3]Relatório Empregados II'!$DZ105</f>
        <v>0</v>
      </c>
      <c r="AX104" s="160">
        <f>'[3]Relatório Empregados II'!$EB105</f>
        <v>0</v>
      </c>
      <c r="AY104" s="171" t="str">
        <f>'[3]Relatório Empregados II'!$ED105</f>
        <v>CLASSIFICAÇÃO DE RISCO</v>
      </c>
      <c r="AZ104" s="160">
        <f>'[3]Relatório Empregados II'!$EH105</f>
        <v>0</v>
      </c>
      <c r="BA104" s="160">
        <f>'[3]Relatório Empregados II'!$EJ105</f>
        <v>0</v>
      </c>
    </row>
    <row r="105" spans="1:53">
      <c r="A105" s="174" t="str">
        <f>IFERROR(('[3]Relatório Empregados II'!$A106:$B106),"")</f>
        <v>31/07/2020</v>
      </c>
      <c r="B105" s="146" t="str">
        <f>'[3]Relatório Empregados II'!$D106:$D106</f>
        <v>12955134000900</v>
      </c>
      <c r="C105" s="162" t="str">
        <f>'[3]Relatório Empregados II'!$G106:$G106</f>
        <v>INSTITUTO DIVA ALVES DO BRASIL</v>
      </c>
      <c r="D105" s="165" t="str">
        <f>'[3]Relatório Empregados II'!$J106</f>
        <v>6033075</v>
      </c>
      <c r="E105" s="147" t="str">
        <f>'[3]Relatório Empregados II'!$L106:L106</f>
        <v>UPA 24H PARQUE LAFAIETE - DUQUE DE CAXIAS I</v>
      </c>
      <c r="F105" s="148" t="str">
        <f>'[3]Relatório Empregados II'!$P106:$P106</f>
        <v>0008/2020</v>
      </c>
      <c r="G105" s="177" cm="1">
        <f t="array" ref="G105">'[3]Relatório Empregados II'!$T106:T106</f>
        <v>2020</v>
      </c>
      <c r="H105" s="149" t="str">
        <f>'[3]Relatório Empregados II'!$W106</f>
        <v>07</v>
      </c>
      <c r="I105" s="150">
        <f>'[3]Relatório Empregados II'!$Y106:$Y106</f>
        <v>0</v>
      </c>
      <c r="J105" s="151">
        <f>'[3]Relatório Empregados II'!$AB106:$AB106</f>
        <v>0</v>
      </c>
      <c r="K105" s="166">
        <f>'[3]Relatório Empregados II'!$AE106:$AE106</f>
        <v>0</v>
      </c>
      <c r="L105" s="167" cm="1">
        <f t="array" ref="L105">'[3]Relatório Empregados II'!$AI106:$AI106</f>
        <v>322205</v>
      </c>
      <c r="M105" s="153">
        <f>'[3]Relatório Empregados II'!$AL106:$AL106</f>
        <v>0</v>
      </c>
      <c r="N105" s="154">
        <f>'[3]Relatório Empregados II'!$AP106</f>
        <v>0</v>
      </c>
      <c r="O105" s="167">
        <f>'[3]Relatório Empregados II'!$AR106</f>
        <v>0</v>
      </c>
      <c r="P105" s="155">
        <f>'[3]Relatório Empregados II'!$AT106:$AT106</f>
        <v>0</v>
      </c>
      <c r="Q105" s="156">
        <f>'[3]Relatório Empregados II'!$AX106:$AX106</f>
        <v>180</v>
      </c>
      <c r="R105" s="157">
        <f>'[3]Relatório Empregados II'!$BA106:$BA106</f>
        <v>0</v>
      </c>
      <c r="S105" s="158" t="str">
        <f>'[3]Relatório Empregados II'!$BE106:$BE106</f>
        <v/>
      </c>
      <c r="T105" s="158" t="str">
        <f>'[3]Relatório Empregados II'!$BH106:$BH106</f>
        <v>CLT</v>
      </c>
      <c r="U105" s="152">
        <f>'[3]Relatório Empregados II'!$BK106:$BK106</f>
        <v>0</v>
      </c>
      <c r="V105" s="169">
        <f>'[3]Relatório Empregados II'!$BN106</f>
        <v>0</v>
      </c>
      <c r="W105" s="210">
        <f>'[3]Relatório Empregados II'!$BP106</f>
        <v>0</v>
      </c>
      <c r="X105" s="144">
        <f>'[3]Relatório Empregados II'!$BR106:$BR106</f>
        <v>1665.93</v>
      </c>
      <c r="Y105" s="161">
        <f>'[3]Relatório Empregados II'!$BU106</f>
        <v>0</v>
      </c>
      <c r="Z105" s="171">
        <f>'[3]Relatório Empregados II'!$BW106:$BW106</f>
        <v>0</v>
      </c>
      <c r="AA105" s="172">
        <f>'[3]Relatório Empregados II'!$CA106:$CA106</f>
        <v>0</v>
      </c>
      <c r="AB105" s="172">
        <f>'[3]Relatório Empregados II'!$CD106:$CD106</f>
        <v>209</v>
      </c>
      <c r="AC105" s="172">
        <f>'[3]Relatório Empregados II'!$CG106:$CG106</f>
        <v>0</v>
      </c>
      <c r="AD105" s="172">
        <f>'[3]Relatório Empregados II'!$CJ106</f>
        <v>0</v>
      </c>
      <c r="AE105" s="172">
        <f>'[3]Relatório Empregados II'!$CL106</f>
        <v>0</v>
      </c>
      <c r="AF105" s="172">
        <f>'[3]Relatório Empregados II'!$CN106:$CN106</f>
        <v>0</v>
      </c>
      <c r="AG105" s="172">
        <f>'[3]Relatório Empregados II'!$CQ106</f>
        <v>0</v>
      </c>
      <c r="AH105" s="144">
        <f>'[3]Relatório Empregados II'!$CS106:$CS106</f>
        <v>163.38</v>
      </c>
      <c r="AI105" s="161">
        <f>'[3]Relatório Empregados II'!$CV106:$CV106</f>
        <v>0</v>
      </c>
      <c r="AJ105" s="144">
        <f>'[3]Relatório Empregados II'!$CY106:$CY106</f>
        <v>615.81448</v>
      </c>
      <c r="AK105" s="161">
        <f>'[3]Relatório Empregados II'!$DB106:$DB106</f>
        <v>615.81448</v>
      </c>
      <c r="AL105" s="144">
        <f>'[3]Relatório Empregados II'!$DE106:$DE106</f>
        <v>0</v>
      </c>
      <c r="AM105" s="144">
        <f>'[3]Relatório Empregados II'!$DH106</f>
        <v>0</v>
      </c>
      <c r="AN105" s="161">
        <f>'[3]Relatório Empregados II'!$DJ106</f>
        <v>615.81448</v>
      </c>
      <c r="AO105" s="144">
        <f>'[3]Relatório Empregados II'!$DL106</f>
        <v>0</v>
      </c>
      <c r="AP105" s="144">
        <f>'[3]Relatório Empregados II'!$DM$3:$DM106</f>
        <v>0</v>
      </c>
      <c r="AQ105" s="161"/>
      <c r="AR105" s="161"/>
      <c r="AS105" s="144">
        <f>'[3]Relatório Empregados II'!$DQ106:$DQ106</f>
        <v>0</v>
      </c>
      <c r="AT105" s="173">
        <f>'[3]Relatório Empregados II'!$DT106</f>
        <v>0</v>
      </c>
      <c r="AU105" s="171">
        <f>'[3]Relatório Empregados II'!$DV106</f>
        <v>0</v>
      </c>
      <c r="AV105" s="171">
        <f>'[3]Relatório Empregados II'!$DX106</f>
        <v>0</v>
      </c>
      <c r="AW105" s="160">
        <f>'[3]Relatório Empregados II'!$DZ106</f>
        <v>0</v>
      </c>
      <c r="AX105" s="160">
        <f>'[3]Relatório Empregados II'!$EB106</f>
        <v>0</v>
      </c>
      <c r="AY105" s="171" t="str">
        <f>'[3]Relatório Empregados II'!$ED106</f>
        <v>CLASSIFICAÇÃO DE RISCO</v>
      </c>
      <c r="AZ105" s="160">
        <f>'[3]Relatório Empregados II'!$EH106</f>
        <v>0</v>
      </c>
      <c r="BA105" s="160">
        <f>'[3]Relatório Empregados II'!$EJ106</f>
        <v>0</v>
      </c>
    </row>
    <row r="106" spans="1:53">
      <c r="A106" s="174" t="str">
        <f>IFERROR(('[3]Relatório Empregados II'!$A107:$B107),"")</f>
        <v>31/07/2020</v>
      </c>
      <c r="B106" s="146" t="str">
        <f>'[3]Relatório Empregados II'!$D107:$D107</f>
        <v>12955134000900</v>
      </c>
      <c r="C106" s="162" t="str">
        <f>'[3]Relatório Empregados II'!$G107:$G107</f>
        <v>INSTITUTO DIVA ALVES DO BRASIL</v>
      </c>
      <c r="D106" s="165" t="str">
        <f>'[3]Relatório Empregados II'!$J107</f>
        <v>6033075</v>
      </c>
      <c r="E106" s="147" t="str">
        <f>'[3]Relatório Empregados II'!$L107:L107</f>
        <v>UPA 24H PARQUE LAFAIETE - DUQUE DE CAXIAS I</v>
      </c>
      <c r="F106" s="148" t="str">
        <f>'[3]Relatório Empregados II'!$P107:$P107</f>
        <v>0008/2020</v>
      </c>
      <c r="G106" s="177" cm="1">
        <f t="array" ref="G106">'[3]Relatório Empregados II'!$T107:T107</f>
        <v>2020</v>
      </c>
      <c r="H106" s="149" t="str">
        <f>'[3]Relatório Empregados II'!$W107</f>
        <v>07</v>
      </c>
      <c r="I106" s="150">
        <f>'[3]Relatório Empregados II'!$Y107:$Y107</f>
        <v>0</v>
      </c>
      <c r="J106" s="151">
        <f>'[3]Relatório Empregados II'!$AB107:$AB107</f>
        <v>0</v>
      </c>
      <c r="K106" s="166">
        <f>'[3]Relatório Empregados II'!$AE107:$AE107</f>
        <v>0</v>
      </c>
      <c r="L106" s="167" cm="1">
        <f t="array" ref="L106">'[3]Relatório Empregados II'!$AI107:$AI107</f>
        <v>223505</v>
      </c>
      <c r="M106" s="153">
        <f>'[3]Relatório Empregados II'!$AL107:$AL107</f>
        <v>0</v>
      </c>
      <c r="N106" s="154">
        <f>'[3]Relatório Empregados II'!$AP107</f>
        <v>0</v>
      </c>
      <c r="O106" s="167">
        <f>'[3]Relatório Empregados II'!$AR107</f>
        <v>0</v>
      </c>
      <c r="P106" s="155">
        <f>'[3]Relatório Empregados II'!$AT107:$AT107</f>
        <v>0</v>
      </c>
      <c r="Q106" s="156">
        <f>'[3]Relatório Empregados II'!$AX107:$AX107</f>
        <v>180</v>
      </c>
      <c r="R106" s="157">
        <f>'[3]Relatório Empregados II'!$BA107:$BA107</f>
        <v>0</v>
      </c>
      <c r="S106" s="158" t="str">
        <f>'[3]Relatório Empregados II'!$BE107:$BE107</f>
        <v/>
      </c>
      <c r="T106" s="158" t="str">
        <f>'[3]Relatório Empregados II'!$BH107:$BH107</f>
        <v>CLT</v>
      </c>
      <c r="U106" s="152">
        <f>'[3]Relatório Empregados II'!$BK107:$BK107</f>
        <v>0</v>
      </c>
      <c r="V106" s="169">
        <f>'[3]Relatório Empregados II'!$BN107</f>
        <v>0</v>
      </c>
      <c r="W106" s="210">
        <f>'[3]Relatório Empregados II'!$BP107</f>
        <v>0</v>
      </c>
      <c r="X106" s="144">
        <f>'[3]Relatório Empregados II'!$BR107:$BR107</f>
        <v>3158.96</v>
      </c>
      <c r="Y106" s="161">
        <f>'[3]Relatório Empregados II'!$BU107</f>
        <v>0</v>
      </c>
      <c r="Z106" s="171">
        <f>'[3]Relatório Empregados II'!$BW107:$BW107</f>
        <v>0</v>
      </c>
      <c r="AA106" s="172">
        <f>'[3]Relatório Empregados II'!$CA107:$CA107</f>
        <v>0</v>
      </c>
      <c r="AB106" s="172">
        <f>'[3]Relatório Empregados II'!$CD107:$CD107</f>
        <v>209</v>
      </c>
      <c r="AC106" s="172">
        <f>'[3]Relatório Empregados II'!$CG107:$CG107</f>
        <v>0</v>
      </c>
      <c r="AD106" s="172">
        <f>'[3]Relatório Empregados II'!$CJ107</f>
        <v>0</v>
      </c>
      <c r="AE106" s="172">
        <f>'[3]Relatório Empregados II'!$CL107</f>
        <v>0</v>
      </c>
      <c r="AF106" s="172">
        <f>'[3]Relatório Empregados II'!$CN107:$CN107</f>
        <v>0</v>
      </c>
      <c r="AG106" s="172">
        <f>'[3]Relatório Empregados II'!$CQ107</f>
        <v>0</v>
      </c>
      <c r="AH106" s="144">
        <f>'[3]Relatório Empregados II'!$CS107:$CS107</f>
        <v>269.43</v>
      </c>
      <c r="AI106" s="161">
        <f>'[3]Relatório Empregados II'!$CV107:$CV107</f>
        <v>0</v>
      </c>
      <c r="AJ106" s="144">
        <f>'[3]Relatório Empregados II'!$CY107:$CY107</f>
        <v>936.29287999999997</v>
      </c>
      <c r="AK106" s="161">
        <f>'[3]Relatório Empregados II'!$DB107:$DB107</f>
        <v>936.29287999999997</v>
      </c>
      <c r="AL106" s="144">
        <f>'[3]Relatório Empregados II'!$DE107:$DE107</f>
        <v>0</v>
      </c>
      <c r="AM106" s="144">
        <f>'[3]Relatório Empregados II'!$DH107</f>
        <v>0</v>
      </c>
      <c r="AN106" s="161">
        <f>'[3]Relatório Empregados II'!$DJ107</f>
        <v>936.29287999999997</v>
      </c>
      <c r="AO106" s="144">
        <f>'[3]Relatório Empregados II'!$DL107</f>
        <v>0</v>
      </c>
      <c r="AP106" s="144">
        <f>'[3]Relatório Empregados II'!$DM$3:$DM107</f>
        <v>0</v>
      </c>
      <c r="AQ106" s="161"/>
      <c r="AR106" s="161"/>
      <c r="AS106" s="144">
        <f>'[3]Relatório Empregados II'!$DQ107:$DQ107</f>
        <v>0</v>
      </c>
      <c r="AT106" s="173">
        <f>'[3]Relatório Empregados II'!$DT107</f>
        <v>0</v>
      </c>
      <c r="AU106" s="171">
        <f>'[3]Relatório Empregados II'!$DV107</f>
        <v>0</v>
      </c>
      <c r="AV106" s="171">
        <f>'[3]Relatório Empregados II'!$DX107</f>
        <v>0</v>
      </c>
      <c r="AW106" s="160">
        <f>'[3]Relatório Empregados II'!$DZ107</f>
        <v>0</v>
      </c>
      <c r="AX106" s="160">
        <f>'[3]Relatório Empregados II'!$EB107</f>
        <v>0</v>
      </c>
      <c r="AY106" s="171" t="str">
        <f>'[3]Relatório Empregados II'!$ED107</f>
        <v>SALA DE OBSERVAÇAO</v>
      </c>
      <c r="AZ106" s="160">
        <f>'[3]Relatório Empregados II'!$EH107</f>
        <v>0</v>
      </c>
      <c r="BA106" s="160">
        <f>'[3]Relatório Empregados II'!$EJ107</f>
        <v>0</v>
      </c>
    </row>
    <row r="107" spans="1:53">
      <c r="A107" s="174" t="str">
        <f>IFERROR(('[3]Relatório Empregados II'!$A108:$B108),"")</f>
        <v>31/07/2020</v>
      </c>
      <c r="B107" s="146" t="str">
        <f>'[3]Relatório Empregados II'!$D108:$D108</f>
        <v>12955134000900</v>
      </c>
      <c r="C107" s="162" t="str">
        <f>'[3]Relatório Empregados II'!$G108:$G108</f>
        <v>INSTITUTO DIVA ALVES DO BRASIL</v>
      </c>
      <c r="D107" s="165" t="str">
        <f>'[3]Relatório Empregados II'!$J108</f>
        <v>6033075</v>
      </c>
      <c r="E107" s="147" t="str">
        <f>'[3]Relatório Empregados II'!$L108:L108</f>
        <v>UPA 24H PARQUE LAFAIETE - DUQUE DE CAXIAS I</v>
      </c>
      <c r="F107" s="148" t="str">
        <f>'[3]Relatório Empregados II'!$P108:$P108</f>
        <v>0008/2020</v>
      </c>
      <c r="G107" s="177" cm="1">
        <f t="array" ref="G107">'[3]Relatório Empregados II'!$T108:T108</f>
        <v>2020</v>
      </c>
      <c r="H107" s="149" t="str">
        <f>'[3]Relatório Empregados II'!$W108</f>
        <v>07</v>
      </c>
      <c r="I107" s="150">
        <f>'[3]Relatório Empregados II'!$Y108:$Y108</f>
        <v>0</v>
      </c>
      <c r="J107" s="151">
        <f>'[3]Relatório Empregados II'!$AB108:$AB108</f>
        <v>0</v>
      </c>
      <c r="K107" s="166">
        <f>'[3]Relatório Empregados II'!$AE108:$AE108</f>
        <v>0</v>
      </c>
      <c r="L107" s="167" cm="1">
        <f t="array" ref="L107">'[3]Relatório Empregados II'!$AI108:$AI108</f>
        <v>223505</v>
      </c>
      <c r="M107" s="153">
        <f>'[3]Relatório Empregados II'!$AL108:$AL108</f>
        <v>0</v>
      </c>
      <c r="N107" s="154">
        <f>'[3]Relatório Empregados II'!$AP108</f>
        <v>0</v>
      </c>
      <c r="O107" s="167">
        <f>'[3]Relatório Empregados II'!$AR108</f>
        <v>0</v>
      </c>
      <c r="P107" s="155">
        <f>'[3]Relatório Empregados II'!$AT108:$AT108</f>
        <v>0</v>
      </c>
      <c r="Q107" s="156">
        <f>'[3]Relatório Empregados II'!$AX108:$AX108</f>
        <v>180</v>
      </c>
      <c r="R107" s="157">
        <f>'[3]Relatório Empregados II'!$BA108:$BA108</f>
        <v>0</v>
      </c>
      <c r="S107" s="158" t="str">
        <f>'[3]Relatório Empregados II'!$BE108:$BE108</f>
        <v/>
      </c>
      <c r="T107" s="158" t="str">
        <f>'[3]Relatório Empregados II'!$BH108:$BH108</f>
        <v>CLT</v>
      </c>
      <c r="U107" s="152">
        <f>'[3]Relatório Empregados II'!$BK108:$BK108</f>
        <v>0</v>
      </c>
      <c r="V107" s="169">
        <f>'[3]Relatório Empregados II'!$BN108</f>
        <v>0</v>
      </c>
      <c r="W107" s="210">
        <f>'[3]Relatório Empregados II'!$BP108</f>
        <v>0</v>
      </c>
      <c r="X107" s="144">
        <f>'[3]Relatório Empregados II'!$BR108:$BR108</f>
        <v>3158.96</v>
      </c>
      <c r="Y107" s="161">
        <f>'[3]Relatório Empregados II'!$BU108</f>
        <v>0</v>
      </c>
      <c r="Z107" s="171">
        <f>'[3]Relatório Empregados II'!$BW108:$BW108</f>
        <v>0</v>
      </c>
      <c r="AA107" s="172">
        <f>'[3]Relatório Empregados II'!$CA108:$CA108</f>
        <v>0</v>
      </c>
      <c r="AB107" s="172">
        <f>'[3]Relatório Empregados II'!$CD108:$CD108</f>
        <v>209</v>
      </c>
      <c r="AC107" s="172">
        <f>'[3]Relatório Empregados II'!$CG108:$CG108</f>
        <v>0</v>
      </c>
      <c r="AD107" s="172">
        <f>'[3]Relatório Empregados II'!$CJ108</f>
        <v>0</v>
      </c>
      <c r="AE107" s="172">
        <f>'[3]Relatório Empregados II'!$CL108</f>
        <v>0</v>
      </c>
      <c r="AF107" s="172">
        <f>'[3]Relatório Empregados II'!$CN108:$CN108</f>
        <v>0</v>
      </c>
      <c r="AG107" s="172">
        <f>'[3]Relatório Empregados II'!$CQ108</f>
        <v>0</v>
      </c>
      <c r="AH107" s="144">
        <f>'[3]Relatório Empregados II'!$CS108:$CS108</f>
        <v>372.55</v>
      </c>
      <c r="AI107" s="161">
        <f>'[3]Relatório Empregados II'!$CV108:$CV108</f>
        <v>0</v>
      </c>
      <c r="AJ107" s="144">
        <f>'[3]Relatório Empregados II'!$CY108:$CY108</f>
        <v>1318.64852</v>
      </c>
      <c r="AK107" s="161">
        <f>'[3]Relatório Empregados II'!$DB108:$DB108</f>
        <v>1318.64852</v>
      </c>
      <c r="AL107" s="144">
        <f>'[3]Relatório Empregados II'!$DE108:$DE108</f>
        <v>0</v>
      </c>
      <c r="AM107" s="144">
        <f>'[3]Relatório Empregados II'!$DH108</f>
        <v>0</v>
      </c>
      <c r="AN107" s="161">
        <f>'[3]Relatório Empregados II'!$DJ108</f>
        <v>1318.64852</v>
      </c>
      <c r="AO107" s="144">
        <f>'[3]Relatório Empregados II'!$DL108</f>
        <v>0</v>
      </c>
      <c r="AP107" s="144">
        <f>'[3]Relatório Empregados II'!$DM$3:$DM108</f>
        <v>0</v>
      </c>
      <c r="AQ107" s="161"/>
      <c r="AR107" s="161"/>
      <c r="AS107" s="144">
        <f>'[3]Relatório Empregados II'!$DQ108:$DQ108</f>
        <v>0</v>
      </c>
      <c r="AT107" s="173">
        <f>'[3]Relatório Empregados II'!$DT108</f>
        <v>0</v>
      </c>
      <c r="AU107" s="171">
        <f>'[3]Relatório Empregados II'!$DV108</f>
        <v>0</v>
      </c>
      <c r="AV107" s="171">
        <f>'[3]Relatório Empregados II'!$DX108</f>
        <v>0</v>
      </c>
      <c r="AW107" s="160">
        <f>'[3]Relatório Empregados II'!$DZ108</f>
        <v>0</v>
      </c>
      <c r="AX107" s="160">
        <f>'[3]Relatório Empregados II'!$EB108</f>
        <v>0</v>
      </c>
      <c r="AY107" s="171" t="str">
        <f>'[3]Relatório Empregados II'!$ED108</f>
        <v>SALA DE OBSERVAÇAO</v>
      </c>
      <c r="AZ107" s="160">
        <f>'[3]Relatório Empregados II'!$EH108</f>
        <v>0</v>
      </c>
      <c r="BA107" s="160">
        <f>'[3]Relatório Empregados II'!$EJ108</f>
        <v>0</v>
      </c>
    </row>
    <row r="108" spans="1:53">
      <c r="A108" s="174" t="str">
        <f>IFERROR(('[3]Relatório Empregados II'!$A109:$B109),"")</f>
        <v>31/07/2020</v>
      </c>
      <c r="B108" s="146" t="str">
        <f>'[3]Relatório Empregados II'!$D109:$D109</f>
        <v>12955134000900</v>
      </c>
      <c r="C108" s="162" t="str">
        <f>'[3]Relatório Empregados II'!$G109:$G109</f>
        <v>INSTITUTO DIVA ALVES DO BRASIL</v>
      </c>
      <c r="D108" s="165" t="str">
        <f>'[3]Relatório Empregados II'!$J109</f>
        <v>6033075</v>
      </c>
      <c r="E108" s="147" t="str">
        <f>'[3]Relatório Empregados II'!$L109:L109</f>
        <v>UPA 24H PARQUE LAFAIETE - DUQUE DE CAXIAS I</v>
      </c>
      <c r="F108" s="148" t="str">
        <f>'[3]Relatório Empregados II'!$P109:$P109</f>
        <v>0008/2020</v>
      </c>
      <c r="G108" s="177" cm="1">
        <f t="array" ref="G108">'[3]Relatório Empregados II'!$T109:T109</f>
        <v>2020</v>
      </c>
      <c r="H108" s="149" t="str">
        <f>'[3]Relatório Empregados II'!$W109</f>
        <v>07</v>
      </c>
      <c r="I108" s="150">
        <f>'[3]Relatório Empregados II'!$Y109:$Y109</f>
        <v>0</v>
      </c>
      <c r="J108" s="151">
        <f>'[3]Relatório Empregados II'!$AB109:$AB109</f>
        <v>0</v>
      </c>
      <c r="K108" s="166">
        <f>'[3]Relatório Empregados II'!$AE109:$AE109</f>
        <v>0</v>
      </c>
      <c r="L108" s="167" cm="1">
        <f t="array" ref="L108">'[3]Relatório Empregados II'!$AI109:$AI109</f>
        <v>322205</v>
      </c>
      <c r="M108" s="153">
        <f>'[3]Relatório Empregados II'!$AL109:$AL109</f>
        <v>0</v>
      </c>
      <c r="N108" s="154">
        <f>'[3]Relatório Empregados II'!$AP109</f>
        <v>0</v>
      </c>
      <c r="O108" s="167">
        <f>'[3]Relatório Empregados II'!$AR109</f>
        <v>0</v>
      </c>
      <c r="P108" s="155">
        <f>'[3]Relatório Empregados II'!$AT109:$AT109</f>
        <v>0</v>
      </c>
      <c r="Q108" s="156">
        <f>'[3]Relatório Empregados II'!$AX109:$AX109</f>
        <v>180</v>
      </c>
      <c r="R108" s="157">
        <f>'[3]Relatório Empregados II'!$BA109:$BA109</f>
        <v>0</v>
      </c>
      <c r="S108" s="158" t="str">
        <f>'[3]Relatório Empregados II'!$BE109:$BE109</f>
        <v/>
      </c>
      <c r="T108" s="158" t="str">
        <f>'[3]Relatório Empregados II'!$BH109:$BH109</f>
        <v>CLT</v>
      </c>
      <c r="U108" s="152">
        <f>'[3]Relatório Empregados II'!$BK109:$BK109</f>
        <v>0</v>
      </c>
      <c r="V108" s="169">
        <f>'[3]Relatório Empregados II'!$BN109</f>
        <v>0</v>
      </c>
      <c r="W108" s="210">
        <f>'[3]Relatório Empregados II'!$BP109</f>
        <v>0</v>
      </c>
      <c r="X108" s="144">
        <f>'[3]Relatório Empregados II'!$BR109:$BR109</f>
        <v>1665.93</v>
      </c>
      <c r="Y108" s="161">
        <f>'[3]Relatório Empregados II'!$BU109</f>
        <v>0</v>
      </c>
      <c r="Z108" s="171">
        <f>'[3]Relatório Empregados II'!$BW109:$BW109</f>
        <v>0</v>
      </c>
      <c r="AA108" s="172">
        <f>'[3]Relatório Empregados II'!$CA109:$CA109</f>
        <v>0</v>
      </c>
      <c r="AB108" s="172">
        <f>'[3]Relatório Empregados II'!$CD109:$CD109</f>
        <v>0</v>
      </c>
      <c r="AC108" s="172">
        <f>'[3]Relatório Empregados II'!$CG109:$CG109</f>
        <v>0</v>
      </c>
      <c r="AD108" s="172">
        <f>'[3]Relatório Empregados II'!$CJ109</f>
        <v>0</v>
      </c>
      <c r="AE108" s="172">
        <f>'[3]Relatório Empregados II'!$CL109</f>
        <v>0</v>
      </c>
      <c r="AF108" s="172">
        <f>'[3]Relatório Empregados II'!$CN109:$CN109</f>
        <v>1982.56</v>
      </c>
      <c r="AG108" s="172">
        <f>'[3]Relatório Empregados II'!$CQ109</f>
        <v>0</v>
      </c>
      <c r="AH108" s="144">
        <f>'[3]Relatório Empregados II'!$CS109:$CS109</f>
        <v>158.6</v>
      </c>
      <c r="AI108" s="161">
        <f>'[3]Relatório Empregados II'!$CV109:$CV109</f>
        <v>0</v>
      </c>
      <c r="AJ108" s="144">
        <f>'[3]Relatório Empregados II'!$CY109:$CY109</f>
        <v>551.15168000000006</v>
      </c>
      <c r="AK108" s="161">
        <f>'[3]Relatório Empregados II'!$DB109:$DB109</f>
        <v>551.15168000000006</v>
      </c>
      <c r="AL108" s="144">
        <f>'[3]Relatório Empregados II'!$DE109:$DE109</f>
        <v>0</v>
      </c>
      <c r="AM108" s="144">
        <f>'[3]Relatório Empregados II'!$DH109</f>
        <v>0</v>
      </c>
      <c r="AN108" s="161">
        <f>'[3]Relatório Empregados II'!$DJ109</f>
        <v>551.15168000000006</v>
      </c>
      <c r="AO108" s="144">
        <f>'[3]Relatório Empregados II'!$DL109</f>
        <v>0</v>
      </c>
      <c r="AP108" s="144">
        <f>'[3]Relatório Empregados II'!$DM$3:$DM109</f>
        <v>0</v>
      </c>
      <c r="AQ108" s="161"/>
      <c r="AR108" s="161"/>
      <c r="AS108" s="144">
        <f>'[3]Relatório Empregados II'!$DQ109:$DQ109</f>
        <v>0</v>
      </c>
      <c r="AT108" s="173">
        <f>'[3]Relatório Empregados II'!$DT109</f>
        <v>0</v>
      </c>
      <c r="AU108" s="171">
        <f>'[3]Relatório Empregados II'!$DV109</f>
        <v>0</v>
      </c>
      <c r="AV108" s="171">
        <f>'[3]Relatório Empregados II'!$DX109</f>
        <v>0</v>
      </c>
      <c r="AW108" s="160">
        <f>'[3]Relatório Empregados II'!$DZ109</f>
        <v>0</v>
      </c>
      <c r="AX108" s="160">
        <f>'[3]Relatório Empregados II'!$EB109</f>
        <v>0</v>
      </c>
      <c r="AY108" s="171" t="str">
        <f>'[3]Relatório Empregados II'!$ED109</f>
        <v>SALA DE OBSERVAÇÃO PEDIATRICA</v>
      </c>
      <c r="AZ108" s="160">
        <f>'[3]Relatório Empregados II'!$EH109</f>
        <v>0</v>
      </c>
      <c r="BA108" s="160">
        <f>'[3]Relatório Empregados II'!$EJ109</f>
        <v>0</v>
      </c>
    </row>
    <row r="109" spans="1:53">
      <c r="A109" s="174" t="str">
        <f>IFERROR(('[3]Relatório Empregados II'!$A110:$B110),"")</f>
        <v>31/07/2020</v>
      </c>
      <c r="B109" s="146" t="str">
        <f>'[3]Relatório Empregados II'!$D110:$D110</f>
        <v>12955134000900</v>
      </c>
      <c r="C109" s="162" t="str">
        <f>'[3]Relatório Empregados II'!$G110:$G110</f>
        <v>INSTITUTO DIVA ALVES DO BRASIL</v>
      </c>
      <c r="D109" s="165" t="str">
        <f>'[3]Relatório Empregados II'!$J110</f>
        <v>6033075</v>
      </c>
      <c r="E109" s="147" t="str">
        <f>'[3]Relatório Empregados II'!$L110:L110</f>
        <v>UPA 24H PARQUE LAFAIETE - DUQUE DE CAXIAS I</v>
      </c>
      <c r="F109" s="148" t="str">
        <f>'[3]Relatório Empregados II'!$P110:$P110</f>
        <v>0008/2020</v>
      </c>
      <c r="G109" s="177" cm="1">
        <f t="array" ref="G109">'[3]Relatório Empregados II'!$T110:T110</f>
        <v>2020</v>
      </c>
      <c r="H109" s="149" t="str">
        <f>'[3]Relatório Empregados II'!$W110</f>
        <v>07</v>
      </c>
      <c r="I109" s="150">
        <f>'[3]Relatório Empregados II'!$Y110:$Y110</f>
        <v>0</v>
      </c>
      <c r="J109" s="151">
        <f>'[3]Relatório Empregados II'!$AB110:$AB110</f>
        <v>0</v>
      </c>
      <c r="K109" s="166">
        <f>'[3]Relatório Empregados II'!$AE110:$AE110</f>
        <v>0</v>
      </c>
      <c r="L109" s="167" cm="1">
        <f t="array" ref="L109">'[3]Relatório Empregados II'!$AI110:$AI110</f>
        <v>322205</v>
      </c>
      <c r="M109" s="153">
        <f>'[3]Relatório Empregados II'!$AL110:$AL110</f>
        <v>0</v>
      </c>
      <c r="N109" s="154">
        <f>'[3]Relatório Empregados II'!$AP110</f>
        <v>0</v>
      </c>
      <c r="O109" s="167">
        <f>'[3]Relatório Empregados II'!$AR110</f>
        <v>0</v>
      </c>
      <c r="P109" s="155">
        <f>'[3]Relatório Empregados II'!$AT110:$AT110</f>
        <v>0</v>
      </c>
      <c r="Q109" s="156">
        <f>'[3]Relatório Empregados II'!$AX110:$AX110</f>
        <v>180</v>
      </c>
      <c r="R109" s="157">
        <f>'[3]Relatório Empregados II'!$BA110:$BA110</f>
        <v>0</v>
      </c>
      <c r="S109" s="158" t="str">
        <f>'[3]Relatório Empregados II'!$BE110:$BE110</f>
        <v/>
      </c>
      <c r="T109" s="158" t="str">
        <f>'[3]Relatório Empregados II'!$BH110:$BH110</f>
        <v>CLT</v>
      </c>
      <c r="U109" s="152">
        <f>'[3]Relatório Empregados II'!$BK110:$BK110</f>
        <v>0</v>
      </c>
      <c r="V109" s="169">
        <f>'[3]Relatório Empregados II'!$BN110</f>
        <v>0</v>
      </c>
      <c r="W109" s="210">
        <f>'[3]Relatório Empregados II'!$BP110</f>
        <v>0</v>
      </c>
      <c r="X109" s="144">
        <f>'[3]Relatório Empregados II'!$BR110:$BR110</f>
        <v>1665.93</v>
      </c>
      <c r="Y109" s="161">
        <f>'[3]Relatório Empregados II'!$BU110</f>
        <v>0</v>
      </c>
      <c r="Z109" s="171">
        <f>'[3]Relatório Empregados II'!$BW110:$BW110</f>
        <v>0</v>
      </c>
      <c r="AA109" s="172">
        <f>'[3]Relatório Empregados II'!$CA110:$CA110</f>
        <v>0</v>
      </c>
      <c r="AB109" s="172">
        <f>'[3]Relatório Empregados II'!$CD110:$CD110</f>
        <v>209</v>
      </c>
      <c r="AC109" s="172">
        <f>'[3]Relatório Empregados II'!$CG110:$CG110</f>
        <v>0</v>
      </c>
      <c r="AD109" s="172">
        <f>'[3]Relatório Empregados II'!$CJ110</f>
        <v>0</v>
      </c>
      <c r="AE109" s="172">
        <f>'[3]Relatório Empregados II'!$CL110</f>
        <v>0</v>
      </c>
      <c r="AF109" s="172">
        <f>'[3]Relatório Empregados II'!$CN110:$CN110</f>
        <v>0</v>
      </c>
      <c r="AG109" s="172">
        <f>'[3]Relatório Empregados II'!$CQ110</f>
        <v>0</v>
      </c>
      <c r="AH109" s="144">
        <f>'[3]Relatório Empregados II'!$CS110:$CS110</f>
        <v>199.74</v>
      </c>
      <c r="AI109" s="161">
        <f>'[3]Relatório Empregados II'!$CV110:$CV110</f>
        <v>0</v>
      </c>
      <c r="AJ109" s="144">
        <f>'[3]Relatório Empregados II'!$CY110:$CY110</f>
        <v>694.11595999999997</v>
      </c>
      <c r="AK109" s="161">
        <f>'[3]Relatório Empregados II'!$DB110:$DB110</f>
        <v>694.11595999999997</v>
      </c>
      <c r="AL109" s="144">
        <f>'[3]Relatório Empregados II'!$DE110:$DE110</f>
        <v>0</v>
      </c>
      <c r="AM109" s="144">
        <f>'[3]Relatório Empregados II'!$DH110</f>
        <v>0</v>
      </c>
      <c r="AN109" s="161">
        <f>'[3]Relatório Empregados II'!$DJ110</f>
        <v>694.11595999999997</v>
      </c>
      <c r="AO109" s="144">
        <f>'[3]Relatório Empregados II'!$DL110</f>
        <v>0</v>
      </c>
      <c r="AP109" s="144">
        <f>'[3]Relatório Empregados II'!$DM$3:$DM110</f>
        <v>0</v>
      </c>
      <c r="AQ109" s="161"/>
      <c r="AR109" s="161"/>
      <c r="AS109" s="144">
        <f>'[3]Relatório Empregados II'!$DQ110:$DQ110</f>
        <v>0</v>
      </c>
      <c r="AT109" s="173">
        <f>'[3]Relatório Empregados II'!$DT110</f>
        <v>0</v>
      </c>
      <c r="AU109" s="171">
        <f>'[3]Relatório Empregados II'!$DV110</f>
        <v>0</v>
      </c>
      <c r="AV109" s="171">
        <f>'[3]Relatório Empregados II'!$DX110</f>
        <v>0</v>
      </c>
      <c r="AW109" s="160">
        <f>'[3]Relatório Empregados II'!$DZ110</f>
        <v>0</v>
      </c>
      <c r="AX109" s="160">
        <f>'[3]Relatório Empregados II'!$EB110</f>
        <v>0</v>
      </c>
      <c r="AY109" s="171" t="str">
        <f>'[3]Relatório Empregados II'!$ED110</f>
        <v>SALA DE MEDICAÇAO</v>
      </c>
      <c r="AZ109" s="160">
        <f>'[3]Relatório Empregados II'!$EH110</f>
        <v>0</v>
      </c>
      <c r="BA109" s="160">
        <f>'[3]Relatório Empregados II'!$EJ110</f>
        <v>0</v>
      </c>
    </row>
    <row r="110" spans="1:53">
      <c r="A110" s="174" t="str">
        <f>IFERROR(('[3]Relatório Empregados II'!$A111:$B111),"")</f>
        <v>31/07/2020</v>
      </c>
      <c r="B110" s="146" t="str">
        <f>'[3]Relatório Empregados II'!$D111:$D111</f>
        <v>12955134000900</v>
      </c>
      <c r="C110" s="162" t="str">
        <f>'[3]Relatório Empregados II'!$G111:$G111</f>
        <v>INSTITUTO DIVA ALVES DO BRASIL</v>
      </c>
      <c r="D110" s="165" t="str">
        <f>'[3]Relatório Empregados II'!$J111</f>
        <v>6033075</v>
      </c>
      <c r="E110" s="147" t="str">
        <f>'[3]Relatório Empregados II'!$L111:L111</f>
        <v>UPA 24H PARQUE LAFAIETE - DUQUE DE CAXIAS I</v>
      </c>
      <c r="F110" s="148" t="str">
        <f>'[3]Relatório Empregados II'!$P111:$P111</f>
        <v>0008/2020</v>
      </c>
      <c r="G110" s="177" cm="1">
        <f t="array" ref="G110">'[3]Relatório Empregados II'!$T111:T111</f>
        <v>2020</v>
      </c>
      <c r="H110" s="149" t="str">
        <f>'[3]Relatório Empregados II'!$W111</f>
        <v>07</v>
      </c>
      <c r="I110" s="150">
        <f>'[3]Relatório Empregados II'!$Y111:$Y111</f>
        <v>0</v>
      </c>
      <c r="J110" s="151">
        <f>'[3]Relatório Empregados II'!$AB111:$AB111</f>
        <v>0</v>
      </c>
      <c r="K110" s="166">
        <f>'[3]Relatório Empregados II'!$AE111:$AE111</f>
        <v>0</v>
      </c>
      <c r="L110" s="167" cm="1">
        <f t="array" ref="L110">'[3]Relatório Empregados II'!$AI111:$AI111</f>
        <v>322205</v>
      </c>
      <c r="M110" s="153">
        <f>'[3]Relatório Empregados II'!$AL111:$AL111</f>
        <v>0</v>
      </c>
      <c r="N110" s="154">
        <f>'[3]Relatório Empregados II'!$AP111</f>
        <v>0</v>
      </c>
      <c r="O110" s="167">
        <f>'[3]Relatório Empregados II'!$AR111</f>
        <v>0</v>
      </c>
      <c r="P110" s="155">
        <f>'[3]Relatório Empregados II'!$AT111:$AT111</f>
        <v>0</v>
      </c>
      <c r="Q110" s="156">
        <f>'[3]Relatório Empregados II'!$AX111:$AX111</f>
        <v>180</v>
      </c>
      <c r="R110" s="157">
        <f>'[3]Relatório Empregados II'!$BA111:$BA111</f>
        <v>0</v>
      </c>
      <c r="S110" s="158" t="str">
        <f>'[3]Relatório Empregados II'!$BE111:$BE111</f>
        <v/>
      </c>
      <c r="T110" s="158" t="str">
        <f>'[3]Relatório Empregados II'!$BH111:$BH111</f>
        <v>CLT</v>
      </c>
      <c r="U110" s="152">
        <f>'[3]Relatório Empregados II'!$BK111:$BK111</f>
        <v>0</v>
      </c>
      <c r="V110" s="169">
        <f>'[3]Relatório Empregados II'!$BN111</f>
        <v>0</v>
      </c>
      <c r="W110" s="210">
        <f>'[3]Relatório Empregados II'!$BP111</f>
        <v>0</v>
      </c>
      <c r="X110" s="144">
        <f>'[3]Relatório Empregados II'!$BR111:$BR111</f>
        <v>1665.93</v>
      </c>
      <c r="Y110" s="161">
        <f>'[3]Relatório Empregados II'!$BU111</f>
        <v>0</v>
      </c>
      <c r="Z110" s="171">
        <f>'[3]Relatório Empregados II'!$BW111:$BW111</f>
        <v>0</v>
      </c>
      <c r="AA110" s="172">
        <f>'[3]Relatório Empregados II'!$CA111:$CA111</f>
        <v>0</v>
      </c>
      <c r="AB110" s="172">
        <f>'[3]Relatório Empregados II'!$CD111:$CD111</f>
        <v>209</v>
      </c>
      <c r="AC110" s="172">
        <f>'[3]Relatório Empregados II'!$CG111:$CG111</f>
        <v>0</v>
      </c>
      <c r="AD110" s="172">
        <f>'[3]Relatório Empregados II'!$CJ111</f>
        <v>0</v>
      </c>
      <c r="AE110" s="172">
        <f>'[3]Relatório Empregados II'!$CL111</f>
        <v>0</v>
      </c>
      <c r="AF110" s="172">
        <f>'[3]Relatório Empregados II'!$CN111:$CN111</f>
        <v>0</v>
      </c>
      <c r="AG110" s="172">
        <f>'[3]Relatório Empregados II'!$CQ111</f>
        <v>0</v>
      </c>
      <c r="AH110" s="144">
        <f>'[3]Relatório Empregados II'!$CS111:$CS111</f>
        <v>251.41</v>
      </c>
      <c r="AI110" s="161">
        <f>'[3]Relatório Empregados II'!$CV111:$CV111</f>
        <v>0</v>
      </c>
      <c r="AJ110" s="144">
        <f>'[3]Relatório Empregados II'!$CY111:$CY111</f>
        <v>873.65391999999997</v>
      </c>
      <c r="AK110" s="161">
        <f>'[3]Relatório Empregados II'!$DB111:$DB111</f>
        <v>873.65391999999997</v>
      </c>
      <c r="AL110" s="144">
        <f>'[3]Relatório Empregados II'!$DE111:$DE111</f>
        <v>0</v>
      </c>
      <c r="AM110" s="144">
        <f>'[3]Relatório Empregados II'!$DH111</f>
        <v>0</v>
      </c>
      <c r="AN110" s="161">
        <f>'[3]Relatório Empregados II'!$DJ111</f>
        <v>873.65391999999997</v>
      </c>
      <c r="AO110" s="144">
        <f>'[3]Relatório Empregados II'!$DL111</f>
        <v>0</v>
      </c>
      <c r="AP110" s="144">
        <f>'[3]Relatório Empregados II'!$DM$3:$DM111</f>
        <v>0</v>
      </c>
      <c r="AQ110" s="161"/>
      <c r="AR110" s="161"/>
      <c r="AS110" s="144">
        <f>'[3]Relatório Empregados II'!$DQ111:$DQ111</f>
        <v>0</v>
      </c>
      <c r="AT110" s="173">
        <f>'[3]Relatório Empregados II'!$DT111</f>
        <v>0</v>
      </c>
      <c r="AU110" s="171">
        <f>'[3]Relatório Empregados II'!$DV111</f>
        <v>0</v>
      </c>
      <c r="AV110" s="171">
        <f>'[3]Relatório Empregados II'!$DX111</f>
        <v>0</v>
      </c>
      <c r="AW110" s="160">
        <f>'[3]Relatório Empregados II'!$DZ111</f>
        <v>0</v>
      </c>
      <c r="AX110" s="160">
        <f>'[3]Relatório Empregados II'!$EB111</f>
        <v>0</v>
      </c>
      <c r="AY110" s="171" t="str">
        <f>'[3]Relatório Empregados II'!$ED111</f>
        <v>SALA DE MEDICAÇAO</v>
      </c>
      <c r="AZ110" s="160">
        <f>'[3]Relatório Empregados II'!$EH111</f>
        <v>0</v>
      </c>
      <c r="BA110" s="160">
        <f>'[3]Relatório Empregados II'!$EJ111</f>
        <v>0</v>
      </c>
    </row>
    <row r="111" spans="1:53">
      <c r="A111" s="174" t="str">
        <f>IFERROR(('[3]Relatório Empregados II'!$A112:$B112),"")</f>
        <v>31/07/2020</v>
      </c>
      <c r="B111" s="146" t="str">
        <f>'[3]Relatório Empregados II'!$D112:$D112</f>
        <v>12955134000900</v>
      </c>
      <c r="C111" s="162" t="str">
        <f>'[3]Relatório Empregados II'!$G112:$G112</f>
        <v>INSTITUTO DIVA ALVES DO BRASIL</v>
      </c>
      <c r="D111" s="165" t="str">
        <f>'[3]Relatório Empregados II'!$J112</f>
        <v>6033075</v>
      </c>
      <c r="E111" s="147" t="str">
        <f>'[3]Relatório Empregados II'!$L112:L112</f>
        <v>UPA 24H PARQUE LAFAIETE - DUQUE DE CAXIAS I</v>
      </c>
      <c r="F111" s="148" t="str">
        <f>'[3]Relatório Empregados II'!$P112:$P112</f>
        <v>0008/2020</v>
      </c>
      <c r="G111" s="177" cm="1">
        <f t="array" ref="G111">'[3]Relatório Empregados II'!$T112:T112</f>
        <v>2020</v>
      </c>
      <c r="H111" s="149" t="str">
        <f>'[3]Relatório Empregados II'!$W112</f>
        <v>07</v>
      </c>
      <c r="I111" s="150">
        <f>'[3]Relatório Empregados II'!$Y112:$Y112</f>
        <v>0</v>
      </c>
      <c r="J111" s="151">
        <f>'[3]Relatório Empregados II'!$AB112:$AB112</f>
        <v>0</v>
      </c>
      <c r="K111" s="166">
        <f>'[3]Relatório Empregados II'!$AE112:$AE112</f>
        <v>0</v>
      </c>
      <c r="L111" s="167" cm="1">
        <f t="array" ref="L111">'[3]Relatório Empregados II'!$AI112:$AI112</f>
        <v>322205</v>
      </c>
      <c r="M111" s="153">
        <f>'[3]Relatório Empregados II'!$AL112:$AL112</f>
        <v>0</v>
      </c>
      <c r="N111" s="154">
        <f>'[3]Relatório Empregados II'!$AP112</f>
        <v>0</v>
      </c>
      <c r="O111" s="167">
        <f>'[3]Relatório Empregados II'!$AR112</f>
        <v>0</v>
      </c>
      <c r="P111" s="155">
        <f>'[3]Relatório Empregados II'!$AT112:$AT112</f>
        <v>0</v>
      </c>
      <c r="Q111" s="156">
        <f>'[3]Relatório Empregados II'!$AX112:$AX112</f>
        <v>180</v>
      </c>
      <c r="R111" s="157">
        <f>'[3]Relatório Empregados II'!$BA112:$BA112</f>
        <v>0</v>
      </c>
      <c r="S111" s="158" t="str">
        <f>'[3]Relatório Empregados II'!$BE112:$BE112</f>
        <v/>
      </c>
      <c r="T111" s="158" t="str">
        <f>'[3]Relatório Empregados II'!$BH112:$BH112</f>
        <v>CLT</v>
      </c>
      <c r="U111" s="152">
        <f>'[3]Relatório Empregados II'!$BK112:$BK112</f>
        <v>0</v>
      </c>
      <c r="V111" s="169">
        <f>'[3]Relatório Empregados II'!$BN112</f>
        <v>0</v>
      </c>
      <c r="W111" s="210">
        <f>'[3]Relatório Empregados II'!$BP112</f>
        <v>0</v>
      </c>
      <c r="X111" s="144">
        <f>'[3]Relatório Empregados II'!$BR112:$BR112</f>
        <v>1665.93</v>
      </c>
      <c r="Y111" s="161">
        <f>'[3]Relatório Empregados II'!$BU112</f>
        <v>0</v>
      </c>
      <c r="Z111" s="171">
        <f>'[3]Relatório Empregados II'!$BW112:$BW112</f>
        <v>0</v>
      </c>
      <c r="AA111" s="172">
        <f>'[3]Relatório Empregados II'!$CA112:$CA112</f>
        <v>0</v>
      </c>
      <c r="AB111" s="172">
        <f>'[3]Relatório Empregados II'!$CD112:$CD112</f>
        <v>209</v>
      </c>
      <c r="AC111" s="172">
        <f>'[3]Relatório Empregados II'!$CG112:$CG112</f>
        <v>0</v>
      </c>
      <c r="AD111" s="172">
        <f>'[3]Relatório Empregados II'!$CJ112</f>
        <v>0</v>
      </c>
      <c r="AE111" s="172">
        <f>'[3]Relatório Empregados II'!$CL112</f>
        <v>0</v>
      </c>
      <c r="AF111" s="172">
        <f>'[3]Relatório Empregados II'!$CN112:$CN112</f>
        <v>0</v>
      </c>
      <c r="AG111" s="172">
        <f>'[3]Relatório Empregados II'!$CQ112</f>
        <v>0</v>
      </c>
      <c r="AH111" s="144">
        <f>'[3]Relatório Empregados II'!$CS112:$CS112</f>
        <v>163.38</v>
      </c>
      <c r="AI111" s="161">
        <f>'[3]Relatório Empregados II'!$CV112:$CV112</f>
        <v>0</v>
      </c>
      <c r="AJ111" s="144">
        <f>'[3]Relatório Empregados II'!$CY112:$CY112</f>
        <v>567.77607999999998</v>
      </c>
      <c r="AK111" s="161">
        <f>'[3]Relatório Empregados II'!$DB112:$DB112</f>
        <v>567.77607999999998</v>
      </c>
      <c r="AL111" s="144">
        <f>'[3]Relatório Empregados II'!$DE112:$DE112</f>
        <v>0</v>
      </c>
      <c r="AM111" s="144">
        <f>'[3]Relatório Empregados II'!$DH112</f>
        <v>0</v>
      </c>
      <c r="AN111" s="161">
        <f>'[3]Relatório Empregados II'!$DJ112</f>
        <v>567.77607999999998</v>
      </c>
      <c r="AO111" s="144">
        <f>'[3]Relatório Empregados II'!$DL112</f>
        <v>0</v>
      </c>
      <c r="AP111" s="144">
        <f>'[3]Relatório Empregados II'!$DM$3:$DM112</f>
        <v>0</v>
      </c>
      <c r="AQ111" s="161"/>
      <c r="AR111" s="161"/>
      <c r="AS111" s="144">
        <f>'[3]Relatório Empregados II'!$DQ112:$DQ112</f>
        <v>0</v>
      </c>
      <c r="AT111" s="173">
        <f>'[3]Relatório Empregados II'!$DT112</f>
        <v>0</v>
      </c>
      <c r="AU111" s="171">
        <f>'[3]Relatório Empregados II'!$DV112</f>
        <v>0</v>
      </c>
      <c r="AV111" s="171">
        <f>'[3]Relatório Empregados II'!$DX112</f>
        <v>0</v>
      </c>
      <c r="AW111" s="160">
        <f>'[3]Relatório Empregados II'!$DZ112</f>
        <v>0</v>
      </c>
      <c r="AX111" s="160">
        <f>'[3]Relatório Empregados II'!$EB112</f>
        <v>0</v>
      </c>
      <c r="AY111" s="171" t="str">
        <f>'[3]Relatório Empregados II'!$ED112</f>
        <v>SALA DE URGENCIA</v>
      </c>
      <c r="AZ111" s="160">
        <f>'[3]Relatório Empregados II'!$EH112</f>
        <v>0</v>
      </c>
      <c r="BA111" s="160">
        <f>'[3]Relatório Empregados II'!$EJ112</f>
        <v>0</v>
      </c>
    </row>
    <row r="112" spans="1:53">
      <c r="A112" s="174" t="str">
        <f>IFERROR(('[3]Relatório Empregados II'!$A113:$B113),"")</f>
        <v>31/07/2020</v>
      </c>
      <c r="B112" s="146" t="str">
        <f>'[3]Relatório Empregados II'!$D113:$D113</f>
        <v>12955134000900</v>
      </c>
      <c r="C112" s="162" t="str">
        <f>'[3]Relatório Empregados II'!$G113:$G113</f>
        <v>INSTITUTO DIVA ALVES DO BRASIL</v>
      </c>
      <c r="D112" s="165" t="str">
        <f>'[3]Relatório Empregados II'!$J113</f>
        <v>6033075</v>
      </c>
      <c r="E112" s="147" t="str">
        <f>'[3]Relatório Empregados II'!$L113:L113</f>
        <v>UPA 24H PARQUE LAFAIETE - DUQUE DE CAXIAS I</v>
      </c>
      <c r="F112" s="148" t="str">
        <f>'[3]Relatório Empregados II'!$P113:$P113</f>
        <v>0008/2020</v>
      </c>
      <c r="G112" s="177" cm="1">
        <f t="array" ref="G112">'[3]Relatório Empregados II'!$T113:T113</f>
        <v>2020</v>
      </c>
      <c r="H112" s="149" t="str">
        <f>'[3]Relatório Empregados II'!$W113</f>
        <v>07</v>
      </c>
      <c r="I112" s="150">
        <f>'[3]Relatório Empregados II'!$Y113:$Y113</f>
        <v>0</v>
      </c>
      <c r="J112" s="151">
        <f>'[3]Relatório Empregados II'!$AB113:$AB113</f>
        <v>0</v>
      </c>
      <c r="K112" s="166">
        <f>'[3]Relatório Empregados II'!$AE113:$AE113</f>
        <v>0</v>
      </c>
      <c r="L112" s="167" cm="1">
        <f t="array" ref="L112">'[3]Relatório Empregados II'!$AI113:$AI113</f>
        <v>322205</v>
      </c>
      <c r="M112" s="153">
        <f>'[3]Relatório Empregados II'!$AL113:$AL113</f>
        <v>0</v>
      </c>
      <c r="N112" s="154">
        <f>'[3]Relatório Empregados II'!$AP113</f>
        <v>0</v>
      </c>
      <c r="O112" s="167">
        <f>'[3]Relatório Empregados II'!$AR113</f>
        <v>0</v>
      </c>
      <c r="P112" s="155">
        <f>'[3]Relatório Empregados II'!$AT113:$AT113</f>
        <v>0</v>
      </c>
      <c r="Q112" s="156">
        <f>'[3]Relatório Empregados II'!$AX113:$AX113</f>
        <v>180</v>
      </c>
      <c r="R112" s="157">
        <f>'[3]Relatório Empregados II'!$BA113:$BA113</f>
        <v>0</v>
      </c>
      <c r="S112" s="158" t="str">
        <f>'[3]Relatório Empregados II'!$BE113:$BE113</f>
        <v/>
      </c>
      <c r="T112" s="158" t="str">
        <f>'[3]Relatório Empregados II'!$BH113:$BH113</f>
        <v>CLT</v>
      </c>
      <c r="U112" s="152">
        <f>'[3]Relatório Empregados II'!$BK113:$BK113</f>
        <v>0</v>
      </c>
      <c r="V112" s="169">
        <f>'[3]Relatório Empregados II'!$BN113</f>
        <v>0</v>
      </c>
      <c r="W112" s="210">
        <f>'[3]Relatório Empregados II'!$BP113</f>
        <v>0</v>
      </c>
      <c r="X112" s="144">
        <f>'[3]Relatório Empregados II'!$BR113:$BR113</f>
        <v>1665.93</v>
      </c>
      <c r="Y112" s="161">
        <f>'[3]Relatório Empregados II'!$BU113</f>
        <v>0</v>
      </c>
      <c r="Z112" s="171">
        <f>'[3]Relatório Empregados II'!$BW113:$BW113</f>
        <v>0</v>
      </c>
      <c r="AA112" s="172">
        <f>'[3]Relatório Empregados II'!$CA113:$CA113</f>
        <v>0</v>
      </c>
      <c r="AB112" s="172">
        <f>'[3]Relatório Empregados II'!$CD113:$CD113</f>
        <v>209</v>
      </c>
      <c r="AC112" s="172">
        <f>'[3]Relatório Empregados II'!$CG113:$CG113</f>
        <v>0</v>
      </c>
      <c r="AD112" s="172">
        <f>'[3]Relatório Empregados II'!$CJ113</f>
        <v>0</v>
      </c>
      <c r="AE112" s="172">
        <f>'[3]Relatório Empregados II'!$CL113</f>
        <v>0</v>
      </c>
      <c r="AF112" s="172">
        <f>'[3]Relatório Empregados II'!$CN113:$CN113</f>
        <v>0</v>
      </c>
      <c r="AG112" s="172">
        <f>'[3]Relatório Empregados II'!$CQ113</f>
        <v>0</v>
      </c>
      <c r="AH112" s="144">
        <f>'[3]Relatório Empregados II'!$CS113:$CS113</f>
        <v>163.38</v>
      </c>
      <c r="AI112" s="161">
        <f>'[3]Relatório Empregados II'!$CV113:$CV113</f>
        <v>0</v>
      </c>
      <c r="AJ112" s="144">
        <f>'[3]Relatório Empregados II'!$CY113:$CY113</f>
        <v>567.77607999999998</v>
      </c>
      <c r="AK112" s="161">
        <f>'[3]Relatório Empregados II'!$DB113:$DB113</f>
        <v>567.77607999999998</v>
      </c>
      <c r="AL112" s="144">
        <f>'[3]Relatório Empregados II'!$DE113:$DE113</f>
        <v>0</v>
      </c>
      <c r="AM112" s="144">
        <f>'[3]Relatório Empregados II'!$DH113</f>
        <v>0</v>
      </c>
      <c r="AN112" s="161">
        <f>'[3]Relatório Empregados II'!$DJ113</f>
        <v>567.77607999999998</v>
      </c>
      <c r="AO112" s="144">
        <f>'[3]Relatório Empregados II'!$DL113</f>
        <v>0</v>
      </c>
      <c r="AP112" s="144">
        <f>'[3]Relatório Empregados II'!$DM$3:$DM113</f>
        <v>0</v>
      </c>
      <c r="AQ112" s="161"/>
      <c r="AR112" s="161"/>
      <c r="AS112" s="144">
        <f>'[3]Relatório Empregados II'!$DQ113:$DQ113</f>
        <v>0</v>
      </c>
      <c r="AT112" s="173">
        <f>'[3]Relatório Empregados II'!$DT113</f>
        <v>0</v>
      </c>
      <c r="AU112" s="171">
        <f>'[3]Relatório Empregados II'!$DV113</f>
        <v>0</v>
      </c>
      <c r="AV112" s="171">
        <f>'[3]Relatório Empregados II'!$DX113</f>
        <v>0</v>
      </c>
      <c r="AW112" s="160">
        <f>'[3]Relatório Empregados II'!$DZ113</f>
        <v>0</v>
      </c>
      <c r="AX112" s="160">
        <f>'[3]Relatório Empregados II'!$EB113</f>
        <v>0</v>
      </c>
      <c r="AY112" s="171" t="str">
        <f>'[3]Relatório Empregados II'!$ED113</f>
        <v>SALA DE MEDICAÇAO</v>
      </c>
      <c r="AZ112" s="160">
        <f>'[3]Relatório Empregados II'!$EH113</f>
        <v>0</v>
      </c>
      <c r="BA112" s="160">
        <f>'[3]Relatório Empregados II'!$EJ113</f>
        <v>0</v>
      </c>
    </row>
    <row r="113" spans="1:53">
      <c r="A113" s="174" t="str">
        <f>IFERROR(('[3]Relatório Empregados II'!$A114:$B114),"")</f>
        <v>31/07/2020</v>
      </c>
      <c r="B113" s="146" t="str">
        <f>'[3]Relatório Empregados II'!$D114:$D114</f>
        <v>12955134000900</v>
      </c>
      <c r="C113" s="162" t="str">
        <f>'[3]Relatório Empregados II'!$G114:$G114</f>
        <v>INSTITUTO DIVA ALVES DO BRASIL</v>
      </c>
      <c r="D113" s="165" t="str">
        <f>'[3]Relatório Empregados II'!$J114</f>
        <v>6033075</v>
      </c>
      <c r="E113" s="147" t="str">
        <f>'[3]Relatório Empregados II'!$L114:L114</f>
        <v>UPA 24H PARQUE LAFAIETE - DUQUE DE CAXIAS I</v>
      </c>
      <c r="F113" s="148" t="str">
        <f>'[3]Relatório Empregados II'!$P114:$P114</f>
        <v>0008/2020</v>
      </c>
      <c r="G113" s="177" cm="1">
        <f t="array" ref="G113">'[3]Relatório Empregados II'!$T114:T114</f>
        <v>2020</v>
      </c>
      <c r="H113" s="149" t="str">
        <f>'[3]Relatório Empregados II'!$W114</f>
        <v>07</v>
      </c>
      <c r="I113" s="150">
        <f>'[3]Relatório Empregados II'!$Y114:$Y114</f>
        <v>0</v>
      </c>
      <c r="J113" s="151">
        <f>'[3]Relatório Empregados II'!$AB114:$AB114</f>
        <v>0</v>
      </c>
      <c r="K113" s="166">
        <f>'[3]Relatório Empregados II'!$AE114:$AE114</f>
        <v>0</v>
      </c>
      <c r="L113" s="167" cm="1">
        <f t="array" ref="L113">'[3]Relatório Empregados II'!$AI114:$AI114</f>
        <v>223505</v>
      </c>
      <c r="M113" s="153">
        <f>'[3]Relatório Empregados II'!$AL114:$AL114</f>
        <v>0</v>
      </c>
      <c r="N113" s="154">
        <f>'[3]Relatório Empregados II'!$AP114</f>
        <v>0</v>
      </c>
      <c r="O113" s="167">
        <f>'[3]Relatório Empregados II'!$AR114</f>
        <v>0</v>
      </c>
      <c r="P113" s="155">
        <f>'[3]Relatório Empregados II'!$AT114:$AT114</f>
        <v>0</v>
      </c>
      <c r="Q113" s="156">
        <f>'[3]Relatório Empregados II'!$AX114:$AX114</f>
        <v>180</v>
      </c>
      <c r="R113" s="157">
        <f>'[3]Relatório Empregados II'!$BA114:$BA114</f>
        <v>0</v>
      </c>
      <c r="S113" s="158" t="str">
        <f>'[3]Relatório Empregados II'!$BE114:$BE114</f>
        <v/>
      </c>
      <c r="T113" s="158" t="str">
        <f>'[3]Relatório Empregados II'!$BH114:$BH114</f>
        <v>CLT</v>
      </c>
      <c r="U113" s="152">
        <f>'[3]Relatório Empregados II'!$BK114:$BK114</f>
        <v>0</v>
      </c>
      <c r="V113" s="169">
        <f>'[3]Relatório Empregados II'!$BN114</f>
        <v>0</v>
      </c>
      <c r="W113" s="210">
        <f>'[3]Relatório Empregados II'!$BP114</f>
        <v>0</v>
      </c>
      <c r="X113" s="144">
        <f>'[3]Relatório Empregados II'!$BR114:$BR114</f>
        <v>3158.96</v>
      </c>
      <c r="Y113" s="161">
        <f>'[3]Relatório Empregados II'!$BU114</f>
        <v>0</v>
      </c>
      <c r="Z113" s="171">
        <f>'[3]Relatório Empregados II'!$BW114:$BW114</f>
        <v>0</v>
      </c>
      <c r="AA113" s="172">
        <f>'[3]Relatório Empregados II'!$CA114:$CA114</f>
        <v>0</v>
      </c>
      <c r="AB113" s="172">
        <f>'[3]Relatório Empregados II'!$CD114:$CD114</f>
        <v>209</v>
      </c>
      <c r="AC113" s="172">
        <f>'[3]Relatório Empregados II'!$CG114:$CG114</f>
        <v>0</v>
      </c>
      <c r="AD113" s="172">
        <f>'[3]Relatório Empregados II'!$CJ114</f>
        <v>0</v>
      </c>
      <c r="AE113" s="172">
        <f>'[3]Relatório Empregados II'!$CL114</f>
        <v>0</v>
      </c>
      <c r="AF113" s="172">
        <f>'[3]Relatório Empregados II'!$CN114:$CN114</f>
        <v>0</v>
      </c>
      <c r="AG113" s="172">
        <f>'[3]Relatório Empregados II'!$CQ114</f>
        <v>0</v>
      </c>
      <c r="AH113" s="144">
        <f>'[3]Relatório Empregados II'!$CS114:$CS114</f>
        <v>296.93</v>
      </c>
      <c r="AI113" s="161">
        <f>'[3]Relatório Empregados II'!$CV114:$CV114</f>
        <v>0</v>
      </c>
      <c r="AJ113" s="144">
        <f>'[3]Relatório Empregados II'!$CY114:$CY114</f>
        <v>1031.8470400000001</v>
      </c>
      <c r="AK113" s="161">
        <f>'[3]Relatório Empregados II'!$DB114:$DB114</f>
        <v>1031.8470400000001</v>
      </c>
      <c r="AL113" s="144">
        <f>'[3]Relatório Empregados II'!$DE114:$DE114</f>
        <v>0</v>
      </c>
      <c r="AM113" s="144">
        <f>'[3]Relatório Empregados II'!$DH114</f>
        <v>0</v>
      </c>
      <c r="AN113" s="161">
        <f>'[3]Relatório Empregados II'!$DJ114</f>
        <v>1031.8470400000001</v>
      </c>
      <c r="AO113" s="144">
        <f>'[3]Relatório Empregados II'!$DL114</f>
        <v>0</v>
      </c>
      <c r="AP113" s="144">
        <f>'[3]Relatório Empregados II'!$DM$3:$DM114</f>
        <v>0</v>
      </c>
      <c r="AQ113" s="161"/>
      <c r="AR113" s="161"/>
      <c r="AS113" s="144">
        <f>'[3]Relatório Empregados II'!$DQ114:$DQ114</f>
        <v>0</v>
      </c>
      <c r="AT113" s="173">
        <f>'[3]Relatório Empregados II'!$DT114</f>
        <v>0</v>
      </c>
      <c r="AU113" s="171">
        <f>'[3]Relatório Empregados II'!$DV114</f>
        <v>0</v>
      </c>
      <c r="AV113" s="171">
        <f>'[3]Relatório Empregados II'!$DX114</f>
        <v>0</v>
      </c>
      <c r="AW113" s="160">
        <f>'[3]Relatório Empregados II'!$DZ114</f>
        <v>0</v>
      </c>
      <c r="AX113" s="160">
        <f>'[3]Relatório Empregados II'!$EB114</f>
        <v>0</v>
      </c>
      <c r="AY113" s="171" t="str">
        <f>'[3]Relatório Empregados II'!$ED114</f>
        <v>CLASSIFICAÇÃO DE RISCO</v>
      </c>
      <c r="AZ113" s="160">
        <f>'[3]Relatório Empregados II'!$EH114</f>
        <v>0</v>
      </c>
      <c r="BA113" s="160">
        <f>'[3]Relatório Empregados II'!$EJ114</f>
        <v>0</v>
      </c>
    </row>
    <row r="114" spans="1:53">
      <c r="A114" s="174" t="str">
        <f>IFERROR(('[3]Relatório Empregados II'!$A115:$B115),"")</f>
        <v>31/07/2020</v>
      </c>
      <c r="B114" s="146" t="str">
        <f>'[3]Relatório Empregados II'!$D115:$D115</f>
        <v>12955134000900</v>
      </c>
      <c r="C114" s="162" t="str">
        <f>'[3]Relatório Empregados II'!$G115:$G115</f>
        <v>INSTITUTO DIVA ALVES DO BRASIL</v>
      </c>
      <c r="D114" s="165" t="str">
        <f>'[3]Relatório Empregados II'!$J115</f>
        <v>6033075</v>
      </c>
      <c r="E114" s="147" t="str">
        <f>'[3]Relatório Empregados II'!$L115:L115</f>
        <v>UPA 24H PARQUE LAFAIETE - DUQUE DE CAXIAS I</v>
      </c>
      <c r="F114" s="148" t="str">
        <f>'[3]Relatório Empregados II'!$P115:$P115</f>
        <v>0008/2020</v>
      </c>
      <c r="G114" s="177" cm="1">
        <f t="array" ref="G114">'[3]Relatório Empregados II'!$T115:T115</f>
        <v>2020</v>
      </c>
      <c r="H114" s="149" t="str">
        <f>'[3]Relatório Empregados II'!$W115</f>
        <v>07</v>
      </c>
      <c r="I114" s="150">
        <f>'[3]Relatório Empregados II'!$Y115:$Y115</f>
        <v>0</v>
      </c>
      <c r="J114" s="151">
        <f>'[3]Relatório Empregados II'!$AB115:$AB115</f>
        <v>0</v>
      </c>
      <c r="K114" s="166">
        <f>'[3]Relatório Empregados II'!$AE115:$AE115</f>
        <v>0</v>
      </c>
      <c r="L114" s="167" cm="1">
        <f t="array" ref="L114">'[3]Relatório Empregados II'!$AI115:$AI115</f>
        <v>223505</v>
      </c>
      <c r="M114" s="153">
        <f>'[3]Relatório Empregados II'!$AL115:$AL115</f>
        <v>0</v>
      </c>
      <c r="N114" s="154">
        <f>'[3]Relatório Empregados II'!$AP115</f>
        <v>0</v>
      </c>
      <c r="O114" s="167">
        <f>'[3]Relatório Empregados II'!$AR115</f>
        <v>0</v>
      </c>
      <c r="P114" s="155">
        <f>'[3]Relatório Empregados II'!$AT115:$AT115</f>
        <v>0</v>
      </c>
      <c r="Q114" s="156">
        <f>'[3]Relatório Empregados II'!$AX115:$AX115</f>
        <v>180</v>
      </c>
      <c r="R114" s="157">
        <f>'[3]Relatório Empregados II'!$BA115:$BA115</f>
        <v>0</v>
      </c>
      <c r="S114" s="158" t="str">
        <f>'[3]Relatório Empregados II'!$BE115:$BE115</f>
        <v/>
      </c>
      <c r="T114" s="158" t="str">
        <f>'[3]Relatório Empregados II'!$BH115:$BH115</f>
        <v>CLT</v>
      </c>
      <c r="U114" s="152">
        <f>'[3]Relatório Empregados II'!$BK115:$BK115</f>
        <v>0</v>
      </c>
      <c r="V114" s="169">
        <f>'[3]Relatório Empregados II'!$BN115</f>
        <v>0</v>
      </c>
      <c r="W114" s="210">
        <f>'[3]Relatório Empregados II'!$BP115</f>
        <v>0</v>
      </c>
      <c r="X114" s="144">
        <f>'[3]Relatório Empregados II'!$BR115:$BR115</f>
        <v>3158.96</v>
      </c>
      <c r="Y114" s="161">
        <f>'[3]Relatório Empregados II'!$BU115</f>
        <v>0</v>
      </c>
      <c r="Z114" s="171">
        <f>'[3]Relatório Empregados II'!$BW115:$BW115</f>
        <v>0</v>
      </c>
      <c r="AA114" s="172">
        <f>'[3]Relatório Empregados II'!$CA115:$CA115</f>
        <v>0</v>
      </c>
      <c r="AB114" s="172">
        <f>'[3]Relatório Empregados II'!$CD115:$CD115</f>
        <v>209</v>
      </c>
      <c r="AC114" s="172">
        <f>'[3]Relatório Empregados II'!$CG115:$CG115</f>
        <v>0</v>
      </c>
      <c r="AD114" s="172">
        <f>'[3]Relatório Empregados II'!$CJ115</f>
        <v>0</v>
      </c>
      <c r="AE114" s="172">
        <f>'[3]Relatório Empregados II'!$CL115</f>
        <v>0</v>
      </c>
      <c r="AF114" s="172">
        <f>'[3]Relatório Empregados II'!$CN115:$CN115</f>
        <v>0</v>
      </c>
      <c r="AG114" s="172">
        <f>'[3]Relatório Empregados II'!$CQ115</f>
        <v>0</v>
      </c>
      <c r="AH114" s="144">
        <f>'[3]Relatório Empregados II'!$CS115:$CS115</f>
        <v>293.49</v>
      </c>
      <c r="AI114" s="161">
        <f>'[3]Relatório Empregados II'!$CV115:$CV115</f>
        <v>0</v>
      </c>
      <c r="AJ114" s="144">
        <f>'[3]Relatório Empregados II'!$CY115:$CY115</f>
        <v>1019.90416</v>
      </c>
      <c r="AK114" s="161">
        <f>'[3]Relatório Empregados II'!$DB115:$DB115</f>
        <v>1019.90416</v>
      </c>
      <c r="AL114" s="144">
        <f>'[3]Relatório Empregados II'!$DE115:$DE115</f>
        <v>0</v>
      </c>
      <c r="AM114" s="144">
        <f>'[3]Relatório Empregados II'!$DH115</f>
        <v>0</v>
      </c>
      <c r="AN114" s="161">
        <f>'[3]Relatório Empregados II'!$DJ115</f>
        <v>1019.90416</v>
      </c>
      <c r="AO114" s="144">
        <f>'[3]Relatório Empregados II'!$DL115</f>
        <v>0</v>
      </c>
      <c r="AP114" s="144">
        <f>'[3]Relatório Empregados II'!$DM$3:$DM115</f>
        <v>0</v>
      </c>
      <c r="AQ114" s="161"/>
      <c r="AR114" s="161"/>
      <c r="AS114" s="144">
        <f>'[3]Relatório Empregados II'!$DQ115:$DQ115</f>
        <v>0</v>
      </c>
      <c r="AT114" s="173">
        <f>'[3]Relatório Empregados II'!$DT115</f>
        <v>0</v>
      </c>
      <c r="AU114" s="171">
        <f>'[3]Relatório Empregados II'!$DV115</f>
        <v>0</v>
      </c>
      <c r="AV114" s="171">
        <f>'[3]Relatório Empregados II'!$DX115</f>
        <v>0</v>
      </c>
      <c r="AW114" s="160">
        <f>'[3]Relatório Empregados II'!$DZ115</f>
        <v>0</v>
      </c>
      <c r="AX114" s="160">
        <f>'[3]Relatório Empregados II'!$EB115</f>
        <v>0</v>
      </c>
      <c r="AY114" s="171" t="str">
        <f>'[3]Relatório Empregados II'!$ED115</f>
        <v>SALA DE OBSERVAÇAO</v>
      </c>
      <c r="AZ114" s="160">
        <f>'[3]Relatório Empregados II'!$EH115</f>
        <v>0</v>
      </c>
      <c r="BA114" s="160">
        <f>'[3]Relatório Empregados II'!$EJ115</f>
        <v>0</v>
      </c>
    </row>
    <row r="115" spans="1:53">
      <c r="A115" s="174" t="str">
        <f>IFERROR(('[3]Relatório Empregados II'!$A116:$B116),"")</f>
        <v>31/07/2020</v>
      </c>
      <c r="B115" s="146" t="str">
        <f>'[3]Relatório Empregados II'!$D116:$D116</f>
        <v>12955134000900</v>
      </c>
      <c r="C115" s="162" t="str">
        <f>'[3]Relatório Empregados II'!$G116:$G116</f>
        <v>INSTITUTO DIVA ALVES DO BRASIL</v>
      </c>
      <c r="D115" s="165" t="str">
        <f>'[3]Relatório Empregados II'!$J116</f>
        <v>6033075</v>
      </c>
      <c r="E115" s="147" t="str">
        <f>'[3]Relatório Empregados II'!$L116:L116</f>
        <v>UPA 24H PARQUE LAFAIETE - DUQUE DE CAXIAS I</v>
      </c>
      <c r="F115" s="148" t="str">
        <f>'[3]Relatório Empregados II'!$P116:$P116</f>
        <v>0008/2020</v>
      </c>
      <c r="G115" s="177" cm="1">
        <f t="array" ref="G115">'[3]Relatório Empregados II'!$T116:T116</f>
        <v>2020</v>
      </c>
      <c r="H115" s="149" t="str">
        <f>'[3]Relatório Empregados II'!$W116</f>
        <v>07</v>
      </c>
      <c r="I115" s="150">
        <f>'[3]Relatório Empregados II'!$Y116:$Y116</f>
        <v>0</v>
      </c>
      <c r="J115" s="151">
        <f>'[3]Relatório Empregados II'!$AB116:$AB116</f>
        <v>0</v>
      </c>
      <c r="K115" s="166">
        <f>'[3]Relatório Empregados II'!$AE116:$AE116</f>
        <v>0</v>
      </c>
      <c r="L115" s="167" cm="1">
        <f t="array" ref="L115">'[3]Relatório Empregados II'!$AI116:$AI116</f>
        <v>322205</v>
      </c>
      <c r="M115" s="153">
        <f>'[3]Relatório Empregados II'!$AL116:$AL116</f>
        <v>0</v>
      </c>
      <c r="N115" s="154">
        <f>'[3]Relatório Empregados II'!$AP116</f>
        <v>0</v>
      </c>
      <c r="O115" s="167">
        <f>'[3]Relatório Empregados II'!$AR116</f>
        <v>0</v>
      </c>
      <c r="P115" s="155">
        <f>'[3]Relatório Empregados II'!$AT116:$AT116</f>
        <v>0</v>
      </c>
      <c r="Q115" s="156">
        <f>'[3]Relatório Empregados II'!$AX116:$AX116</f>
        <v>180</v>
      </c>
      <c r="R115" s="157">
        <f>'[3]Relatório Empregados II'!$BA116:$BA116</f>
        <v>0</v>
      </c>
      <c r="S115" s="158" t="str">
        <f>'[3]Relatório Empregados II'!$BE116:$BE116</f>
        <v/>
      </c>
      <c r="T115" s="158" t="str">
        <f>'[3]Relatório Empregados II'!$BH116:$BH116</f>
        <v>CLT</v>
      </c>
      <c r="U115" s="152">
        <f>'[3]Relatório Empregados II'!$BK116:$BK116</f>
        <v>0</v>
      </c>
      <c r="V115" s="169">
        <f>'[3]Relatório Empregados II'!$BN116</f>
        <v>0</v>
      </c>
      <c r="W115" s="210">
        <f>'[3]Relatório Empregados II'!$BP116</f>
        <v>0</v>
      </c>
      <c r="X115" s="144">
        <f>'[3]Relatório Empregados II'!$BR116:$BR116</f>
        <v>1665.93</v>
      </c>
      <c r="Y115" s="161">
        <f>'[3]Relatório Empregados II'!$BU116</f>
        <v>0</v>
      </c>
      <c r="Z115" s="171">
        <f>'[3]Relatório Empregados II'!$BW116:$BW116</f>
        <v>0</v>
      </c>
      <c r="AA115" s="172">
        <f>'[3]Relatório Empregados II'!$CA116:$CA116</f>
        <v>0</v>
      </c>
      <c r="AB115" s="172">
        <f>'[3]Relatório Empregados II'!$CD116:$CD116</f>
        <v>209</v>
      </c>
      <c r="AC115" s="172">
        <f>'[3]Relatório Empregados II'!$CG116:$CG116</f>
        <v>0</v>
      </c>
      <c r="AD115" s="172">
        <f>'[3]Relatório Empregados II'!$CJ116</f>
        <v>0</v>
      </c>
      <c r="AE115" s="172">
        <f>'[3]Relatório Empregados II'!$CL116</f>
        <v>0</v>
      </c>
      <c r="AF115" s="172">
        <f>'[3]Relatório Empregados II'!$CN116:$CN116</f>
        <v>0</v>
      </c>
      <c r="AG115" s="172">
        <f>'[3]Relatório Empregados II'!$CQ116</f>
        <v>0</v>
      </c>
      <c r="AH115" s="144">
        <f>'[3]Relatório Empregados II'!$CS116:$CS116</f>
        <v>266.70999999999998</v>
      </c>
      <c r="AI115" s="161">
        <f>'[3]Relatório Empregados II'!$CV116:$CV116</f>
        <v>0</v>
      </c>
      <c r="AJ115" s="144">
        <f>'[3]Relatório Empregados II'!$CY116:$CY116</f>
        <v>926.84366</v>
      </c>
      <c r="AK115" s="161">
        <f>'[3]Relatório Empregados II'!$DB116:$DB116</f>
        <v>926.84366</v>
      </c>
      <c r="AL115" s="144">
        <f>'[3]Relatório Empregados II'!$DE116:$DE116</f>
        <v>0</v>
      </c>
      <c r="AM115" s="144">
        <f>'[3]Relatório Empregados II'!$DH116</f>
        <v>0</v>
      </c>
      <c r="AN115" s="161">
        <f>'[3]Relatório Empregados II'!$DJ116</f>
        <v>926.84366</v>
      </c>
      <c r="AO115" s="144">
        <f>'[3]Relatório Empregados II'!$DL116</f>
        <v>0</v>
      </c>
      <c r="AP115" s="144">
        <f>'[3]Relatório Empregados II'!$DM$3:$DM116</f>
        <v>0</v>
      </c>
      <c r="AQ115" s="161"/>
      <c r="AR115" s="161"/>
      <c r="AS115" s="144">
        <f>'[3]Relatório Empregados II'!$DQ116:$DQ116</f>
        <v>0</v>
      </c>
      <c r="AT115" s="173">
        <f>'[3]Relatório Empregados II'!$DT116</f>
        <v>0</v>
      </c>
      <c r="AU115" s="171">
        <f>'[3]Relatório Empregados II'!$DV116</f>
        <v>0</v>
      </c>
      <c r="AV115" s="171">
        <f>'[3]Relatório Empregados II'!$DX116</f>
        <v>0</v>
      </c>
      <c r="AW115" s="160">
        <f>'[3]Relatório Empregados II'!$DZ116</f>
        <v>0</v>
      </c>
      <c r="AX115" s="160">
        <f>'[3]Relatório Empregados II'!$EB116</f>
        <v>0</v>
      </c>
      <c r="AY115" s="171" t="str">
        <f>'[3]Relatório Empregados II'!$ED116</f>
        <v>SALA DE MEDICAÇAO</v>
      </c>
      <c r="AZ115" s="160">
        <f>'[3]Relatório Empregados II'!$EH116</f>
        <v>0</v>
      </c>
      <c r="BA115" s="160">
        <f>'[3]Relatório Empregados II'!$EJ116</f>
        <v>0</v>
      </c>
    </row>
    <row r="116" spans="1:53">
      <c r="A116" s="174" t="str">
        <f>IFERROR(('[3]Relatório Empregados II'!$A117:$B117),"")</f>
        <v>31/07/2020</v>
      </c>
      <c r="B116" s="146" t="str">
        <f>'[3]Relatório Empregados II'!$D117:$D117</f>
        <v>12955134000900</v>
      </c>
      <c r="C116" s="162" t="str">
        <f>'[3]Relatório Empregados II'!$G117:$G117</f>
        <v>INSTITUTO DIVA ALVES DO BRASIL</v>
      </c>
      <c r="D116" s="165" t="str">
        <f>'[3]Relatório Empregados II'!$J117</f>
        <v>6033075</v>
      </c>
      <c r="E116" s="147" t="str">
        <f>'[3]Relatório Empregados II'!$L117:L117</f>
        <v>UPA 24H PARQUE LAFAIETE - DUQUE DE CAXIAS I</v>
      </c>
      <c r="F116" s="148" t="str">
        <f>'[3]Relatório Empregados II'!$P117:$P117</f>
        <v>0008/2020</v>
      </c>
      <c r="G116" s="177" cm="1">
        <f t="array" ref="G116">'[3]Relatório Empregados II'!$T117:T117</f>
        <v>2020</v>
      </c>
      <c r="H116" s="149" t="str">
        <f>'[3]Relatório Empregados II'!$W117</f>
        <v>07</v>
      </c>
      <c r="I116" s="150">
        <f>'[3]Relatório Empregados II'!$Y117:$Y117</f>
        <v>0</v>
      </c>
      <c r="J116" s="151">
        <f>'[3]Relatório Empregados II'!$AB117:$AB117</f>
        <v>0</v>
      </c>
      <c r="K116" s="166">
        <f>'[3]Relatório Empregados II'!$AE117:$AE117</f>
        <v>0</v>
      </c>
      <c r="L116" s="167" cm="1">
        <f t="array" ref="L116">'[3]Relatório Empregados II'!$AI117:$AI117</f>
        <v>322205</v>
      </c>
      <c r="M116" s="153">
        <f>'[3]Relatório Empregados II'!$AL117:$AL117</f>
        <v>0</v>
      </c>
      <c r="N116" s="154">
        <f>'[3]Relatório Empregados II'!$AP117</f>
        <v>0</v>
      </c>
      <c r="O116" s="167">
        <f>'[3]Relatório Empregados II'!$AR117</f>
        <v>0</v>
      </c>
      <c r="P116" s="155">
        <f>'[3]Relatório Empregados II'!$AT117:$AT117</f>
        <v>0</v>
      </c>
      <c r="Q116" s="156">
        <f>'[3]Relatório Empregados II'!$AX117:$AX117</f>
        <v>180</v>
      </c>
      <c r="R116" s="157">
        <f>'[3]Relatório Empregados II'!$BA117:$BA117</f>
        <v>0</v>
      </c>
      <c r="S116" s="158" t="str">
        <f>'[3]Relatório Empregados II'!$BE117:$BE117</f>
        <v/>
      </c>
      <c r="T116" s="158" t="str">
        <f>'[3]Relatório Empregados II'!$BH117:$BH117</f>
        <v>CLT</v>
      </c>
      <c r="U116" s="152">
        <f>'[3]Relatório Empregados II'!$BK117:$BK117</f>
        <v>0</v>
      </c>
      <c r="V116" s="169">
        <f>'[3]Relatório Empregados II'!$BN117</f>
        <v>0</v>
      </c>
      <c r="W116" s="210">
        <f>'[3]Relatório Empregados II'!$BP117</f>
        <v>0</v>
      </c>
      <c r="X116" s="144">
        <f>'[3]Relatório Empregados II'!$BR117:$BR117</f>
        <v>1665.93</v>
      </c>
      <c r="Y116" s="161">
        <f>'[3]Relatório Empregados II'!$BU117</f>
        <v>0</v>
      </c>
      <c r="Z116" s="171">
        <f>'[3]Relatório Empregados II'!$BW117:$BW117</f>
        <v>0</v>
      </c>
      <c r="AA116" s="172">
        <f>'[3]Relatório Empregados II'!$CA117:$CA117</f>
        <v>0</v>
      </c>
      <c r="AB116" s="172">
        <f>'[3]Relatório Empregados II'!$CD117:$CD117</f>
        <v>209</v>
      </c>
      <c r="AC116" s="172">
        <f>'[3]Relatório Empregados II'!$CG117:$CG117</f>
        <v>0</v>
      </c>
      <c r="AD116" s="172">
        <f>'[3]Relatório Empregados II'!$CJ117</f>
        <v>0</v>
      </c>
      <c r="AE116" s="172">
        <f>'[3]Relatório Empregados II'!$CL117</f>
        <v>0</v>
      </c>
      <c r="AF116" s="172">
        <f>'[3]Relatório Empregados II'!$CN117:$CN117</f>
        <v>0</v>
      </c>
      <c r="AG116" s="172">
        <f>'[3]Relatório Empregados II'!$CQ117</f>
        <v>0</v>
      </c>
      <c r="AH116" s="144">
        <f>'[3]Relatório Empregados II'!$CS117:$CS117</f>
        <v>182.52</v>
      </c>
      <c r="AI116" s="161">
        <f>'[3]Relatório Empregados II'!$CV117:$CV117</f>
        <v>0</v>
      </c>
      <c r="AJ116" s="144">
        <f>'[3]Relatório Empregados II'!$CY117:$CY117</f>
        <v>634.27089999999998</v>
      </c>
      <c r="AK116" s="161">
        <f>'[3]Relatório Empregados II'!$DB117:$DB117</f>
        <v>634.27089999999998</v>
      </c>
      <c r="AL116" s="144">
        <f>'[3]Relatório Empregados II'!$DE117:$DE117</f>
        <v>0</v>
      </c>
      <c r="AM116" s="144">
        <f>'[3]Relatório Empregados II'!$DH117</f>
        <v>0</v>
      </c>
      <c r="AN116" s="161">
        <f>'[3]Relatório Empregados II'!$DJ117</f>
        <v>634.27089999999998</v>
      </c>
      <c r="AO116" s="144">
        <f>'[3]Relatório Empregados II'!$DL117</f>
        <v>0</v>
      </c>
      <c r="AP116" s="144">
        <f>'[3]Relatório Empregados II'!$DM$3:$DM117</f>
        <v>0</v>
      </c>
      <c r="AQ116" s="161"/>
      <c r="AR116" s="161"/>
      <c r="AS116" s="144">
        <f>'[3]Relatório Empregados II'!$DQ117:$DQ117</f>
        <v>0</v>
      </c>
      <c r="AT116" s="173">
        <f>'[3]Relatório Empregados II'!$DT117</f>
        <v>0</v>
      </c>
      <c r="AU116" s="171">
        <f>'[3]Relatório Empregados II'!$DV117</f>
        <v>0</v>
      </c>
      <c r="AV116" s="171">
        <f>'[3]Relatório Empregados II'!$DX117</f>
        <v>0</v>
      </c>
      <c r="AW116" s="160">
        <f>'[3]Relatório Empregados II'!$DZ117</f>
        <v>0</v>
      </c>
      <c r="AX116" s="160">
        <f>'[3]Relatório Empregados II'!$EB117</f>
        <v>0</v>
      </c>
      <c r="AY116" s="171" t="str">
        <f>'[3]Relatório Empregados II'!$ED117</f>
        <v>SALA DE MEDICAÇAO</v>
      </c>
      <c r="AZ116" s="160">
        <f>'[3]Relatório Empregados II'!$EH117</f>
        <v>0</v>
      </c>
      <c r="BA116" s="160">
        <f>'[3]Relatório Empregados II'!$EJ117</f>
        <v>0</v>
      </c>
    </row>
    <row r="117" spans="1:53">
      <c r="A117" s="174" t="str">
        <f>IFERROR(('[3]Relatório Empregados II'!$A118:$B118),"")</f>
        <v>31/07/2020</v>
      </c>
      <c r="B117" s="146" t="str">
        <f>'[3]Relatório Empregados II'!$D118:$D118</f>
        <v>12955134000900</v>
      </c>
      <c r="C117" s="162" t="str">
        <f>'[3]Relatório Empregados II'!$G118:$G118</f>
        <v>INSTITUTO DIVA ALVES DO BRASIL</v>
      </c>
      <c r="D117" s="165" t="str">
        <f>'[3]Relatório Empregados II'!$J118</f>
        <v>6033075</v>
      </c>
      <c r="E117" s="147" t="str">
        <f>'[3]Relatório Empregados II'!$L118:L118</f>
        <v>UPA 24H PARQUE LAFAIETE - DUQUE DE CAXIAS I</v>
      </c>
      <c r="F117" s="148" t="str">
        <f>'[3]Relatório Empregados II'!$P118:$P118</f>
        <v>0008/2020</v>
      </c>
      <c r="G117" s="177" cm="1">
        <f t="array" ref="G117">'[3]Relatório Empregados II'!$T118:T118</f>
        <v>2020</v>
      </c>
      <c r="H117" s="149" t="str">
        <f>'[3]Relatório Empregados II'!$W118</f>
        <v>07</v>
      </c>
      <c r="I117" s="150">
        <f>'[3]Relatório Empregados II'!$Y118:$Y118</f>
        <v>0</v>
      </c>
      <c r="J117" s="151">
        <f>'[3]Relatório Empregados II'!$AB118:$AB118</f>
        <v>0</v>
      </c>
      <c r="K117" s="166">
        <f>'[3]Relatório Empregados II'!$AE118:$AE118</f>
        <v>0</v>
      </c>
      <c r="L117" s="167" cm="1">
        <f t="array" ref="L117">'[3]Relatório Empregados II'!$AI118:$AI118</f>
        <v>322205</v>
      </c>
      <c r="M117" s="153">
        <f>'[3]Relatório Empregados II'!$AL118:$AL118</f>
        <v>0</v>
      </c>
      <c r="N117" s="154">
        <f>'[3]Relatório Empregados II'!$AP118</f>
        <v>0</v>
      </c>
      <c r="O117" s="167">
        <f>'[3]Relatório Empregados II'!$AR118</f>
        <v>0</v>
      </c>
      <c r="P117" s="155">
        <f>'[3]Relatório Empregados II'!$AT118:$AT118</f>
        <v>0</v>
      </c>
      <c r="Q117" s="156">
        <f>'[3]Relatório Empregados II'!$AX118:$AX118</f>
        <v>180</v>
      </c>
      <c r="R117" s="157">
        <f>'[3]Relatório Empregados II'!$BA118:$BA118</f>
        <v>0</v>
      </c>
      <c r="S117" s="158" t="str">
        <f>'[3]Relatório Empregados II'!$BE118:$BE118</f>
        <v/>
      </c>
      <c r="T117" s="158" t="str">
        <f>'[3]Relatório Empregados II'!$BH118:$BH118</f>
        <v>CLT</v>
      </c>
      <c r="U117" s="152">
        <f>'[3]Relatório Empregados II'!$BK118:$BK118</f>
        <v>0</v>
      </c>
      <c r="V117" s="169">
        <f>'[3]Relatório Empregados II'!$BN118</f>
        <v>0</v>
      </c>
      <c r="W117" s="210">
        <f>'[3]Relatório Empregados II'!$BP118</f>
        <v>0</v>
      </c>
      <c r="X117" s="144">
        <f>'[3]Relatório Empregados II'!$BR118:$BR118</f>
        <v>1665.93</v>
      </c>
      <c r="Y117" s="161">
        <f>'[3]Relatório Empregados II'!$BU118</f>
        <v>0</v>
      </c>
      <c r="Z117" s="171">
        <f>'[3]Relatório Empregados II'!$BW118:$BW118</f>
        <v>0</v>
      </c>
      <c r="AA117" s="172">
        <f>'[3]Relatório Empregados II'!$CA118:$CA118</f>
        <v>0</v>
      </c>
      <c r="AB117" s="172">
        <f>'[3]Relatório Empregados II'!$CD118:$CD118</f>
        <v>209</v>
      </c>
      <c r="AC117" s="172">
        <f>'[3]Relatório Empregados II'!$CG118:$CG118</f>
        <v>0</v>
      </c>
      <c r="AD117" s="172">
        <f>'[3]Relatório Empregados II'!$CJ118</f>
        <v>0</v>
      </c>
      <c r="AE117" s="172">
        <f>'[3]Relatório Empregados II'!$CL118</f>
        <v>0</v>
      </c>
      <c r="AF117" s="172">
        <f>'[3]Relatório Empregados II'!$CN118:$CN118</f>
        <v>0</v>
      </c>
      <c r="AG117" s="172">
        <f>'[3]Relatório Empregados II'!$CQ118</f>
        <v>0</v>
      </c>
      <c r="AH117" s="144">
        <f>'[3]Relatório Empregados II'!$CS118:$CS118</f>
        <v>182.52</v>
      </c>
      <c r="AI117" s="161">
        <f>'[3]Relatório Empregados II'!$CV118:$CV118</f>
        <v>0</v>
      </c>
      <c r="AJ117" s="144">
        <f>'[3]Relatório Empregados II'!$CY118:$CY118</f>
        <v>634.27089999999998</v>
      </c>
      <c r="AK117" s="161">
        <f>'[3]Relatório Empregados II'!$DB118:$DB118</f>
        <v>634.27089999999998</v>
      </c>
      <c r="AL117" s="144">
        <f>'[3]Relatório Empregados II'!$DE118:$DE118</f>
        <v>0</v>
      </c>
      <c r="AM117" s="144">
        <f>'[3]Relatório Empregados II'!$DH118</f>
        <v>0</v>
      </c>
      <c r="AN117" s="161">
        <f>'[3]Relatório Empregados II'!$DJ118</f>
        <v>634.27089999999998</v>
      </c>
      <c r="AO117" s="144">
        <f>'[3]Relatório Empregados II'!$DL118</f>
        <v>0</v>
      </c>
      <c r="AP117" s="144">
        <f>'[3]Relatório Empregados II'!$DM$3:$DM118</f>
        <v>0</v>
      </c>
      <c r="AQ117" s="161"/>
      <c r="AR117" s="161"/>
      <c r="AS117" s="144">
        <f>'[3]Relatório Empregados II'!$DQ118:$DQ118</f>
        <v>0</v>
      </c>
      <c r="AT117" s="173">
        <f>'[3]Relatório Empregados II'!$DT118</f>
        <v>0</v>
      </c>
      <c r="AU117" s="171">
        <f>'[3]Relatório Empregados II'!$DV118</f>
        <v>0</v>
      </c>
      <c r="AV117" s="171">
        <f>'[3]Relatório Empregados II'!$DX118</f>
        <v>0</v>
      </c>
      <c r="AW117" s="160">
        <f>'[3]Relatório Empregados II'!$DZ118</f>
        <v>0</v>
      </c>
      <c r="AX117" s="160">
        <f>'[3]Relatório Empregados II'!$EB118</f>
        <v>0</v>
      </c>
      <c r="AY117" s="171" t="str">
        <f>'[3]Relatório Empregados II'!$ED118</f>
        <v>ACOLHIMENTO</v>
      </c>
      <c r="AZ117" s="160">
        <f>'[3]Relatório Empregados II'!$EH118</f>
        <v>0</v>
      </c>
      <c r="BA117" s="160">
        <f>'[3]Relatório Empregados II'!$EJ118</f>
        <v>0</v>
      </c>
    </row>
    <row r="118" spans="1:53">
      <c r="A118" s="174" t="str">
        <f>IFERROR(('[3]Relatório Empregados II'!$A119:$B119),"")</f>
        <v>31/07/2020</v>
      </c>
      <c r="B118" s="146" t="str">
        <f>'[3]Relatório Empregados II'!$D119:$D119</f>
        <v>12955134000900</v>
      </c>
      <c r="C118" s="162" t="str">
        <f>'[3]Relatório Empregados II'!$G119:$G119</f>
        <v>INSTITUTO DIVA ALVES DO BRASIL</v>
      </c>
      <c r="D118" s="165" t="str">
        <f>'[3]Relatório Empregados II'!$J119</f>
        <v>6033075</v>
      </c>
      <c r="E118" s="147" t="str">
        <f>'[3]Relatório Empregados II'!$L119:L119</f>
        <v>UPA 24H PARQUE LAFAIETE - DUQUE DE CAXIAS I</v>
      </c>
      <c r="F118" s="148" t="str">
        <f>'[3]Relatório Empregados II'!$P119:$P119</f>
        <v>0008/2020</v>
      </c>
      <c r="G118" s="177" cm="1">
        <f t="array" ref="G118">'[3]Relatório Empregados II'!$T119:T119</f>
        <v>2020</v>
      </c>
      <c r="H118" s="149" t="str">
        <f>'[3]Relatório Empregados II'!$W119</f>
        <v>07</v>
      </c>
      <c r="I118" s="150">
        <f>'[3]Relatório Empregados II'!$Y119:$Y119</f>
        <v>0</v>
      </c>
      <c r="J118" s="151">
        <f>'[3]Relatório Empregados II'!$AB119:$AB119</f>
        <v>0</v>
      </c>
      <c r="K118" s="166">
        <f>'[3]Relatório Empregados II'!$AE119:$AE119</f>
        <v>0</v>
      </c>
      <c r="L118" s="167" cm="1">
        <f t="array" ref="L118">'[3]Relatório Empregados II'!$AI119:$AI119</f>
        <v>322205</v>
      </c>
      <c r="M118" s="153">
        <f>'[3]Relatório Empregados II'!$AL119:$AL119</f>
        <v>0</v>
      </c>
      <c r="N118" s="154">
        <f>'[3]Relatório Empregados II'!$AP119</f>
        <v>0</v>
      </c>
      <c r="O118" s="167">
        <f>'[3]Relatório Empregados II'!$AR119</f>
        <v>0</v>
      </c>
      <c r="P118" s="155">
        <f>'[3]Relatório Empregados II'!$AT119:$AT119</f>
        <v>0</v>
      </c>
      <c r="Q118" s="156">
        <f>'[3]Relatório Empregados II'!$AX119:$AX119</f>
        <v>180</v>
      </c>
      <c r="R118" s="157">
        <f>'[3]Relatório Empregados II'!$BA119:$BA119</f>
        <v>0</v>
      </c>
      <c r="S118" s="158" t="str">
        <f>'[3]Relatório Empregados II'!$BE119:$BE119</f>
        <v/>
      </c>
      <c r="T118" s="158" t="str">
        <f>'[3]Relatório Empregados II'!$BH119:$BH119</f>
        <v>CLT</v>
      </c>
      <c r="U118" s="152">
        <f>'[3]Relatório Empregados II'!$BK119:$BK119</f>
        <v>0</v>
      </c>
      <c r="V118" s="169">
        <f>'[3]Relatório Empregados II'!$BN119</f>
        <v>0</v>
      </c>
      <c r="W118" s="210">
        <f>'[3]Relatório Empregados II'!$BP119</f>
        <v>0</v>
      </c>
      <c r="X118" s="144">
        <f>'[3]Relatório Empregados II'!$BR119:$BR119</f>
        <v>1665.93</v>
      </c>
      <c r="Y118" s="161">
        <f>'[3]Relatório Empregados II'!$BU119</f>
        <v>0</v>
      </c>
      <c r="Z118" s="171">
        <f>'[3]Relatório Empregados II'!$BW119:$BW119</f>
        <v>0</v>
      </c>
      <c r="AA118" s="172">
        <f>'[3]Relatório Empregados II'!$CA119:$CA119</f>
        <v>0</v>
      </c>
      <c r="AB118" s="172">
        <f>'[3]Relatório Empregados II'!$CD119:$CD119</f>
        <v>209</v>
      </c>
      <c r="AC118" s="172">
        <f>'[3]Relatório Empregados II'!$CG119:$CG119</f>
        <v>0</v>
      </c>
      <c r="AD118" s="172">
        <f>'[3]Relatório Empregados II'!$CJ119</f>
        <v>0</v>
      </c>
      <c r="AE118" s="172">
        <f>'[3]Relatório Empregados II'!$CL119</f>
        <v>0</v>
      </c>
      <c r="AF118" s="172">
        <f>'[3]Relatório Empregados II'!$CN119:$CN119</f>
        <v>0</v>
      </c>
      <c r="AG118" s="172">
        <f>'[3]Relatório Empregados II'!$CQ119</f>
        <v>0</v>
      </c>
      <c r="AH118" s="144">
        <f>'[3]Relatório Empregados II'!$CS119:$CS119</f>
        <v>245.67</v>
      </c>
      <c r="AI118" s="161">
        <f>'[3]Relatório Empregados II'!$CV119:$CV119</f>
        <v>0</v>
      </c>
      <c r="AJ118" s="144">
        <f>'[3]Relatório Empregados II'!$CY119:$CY119</f>
        <v>853.70464000000004</v>
      </c>
      <c r="AK118" s="161">
        <f>'[3]Relatório Empregados II'!$DB119:$DB119</f>
        <v>853.70464000000004</v>
      </c>
      <c r="AL118" s="144">
        <f>'[3]Relatório Empregados II'!$DE119:$DE119</f>
        <v>0</v>
      </c>
      <c r="AM118" s="144">
        <f>'[3]Relatório Empregados II'!$DH119</f>
        <v>0</v>
      </c>
      <c r="AN118" s="161">
        <f>'[3]Relatório Empregados II'!$DJ119</f>
        <v>853.70464000000004</v>
      </c>
      <c r="AO118" s="144">
        <f>'[3]Relatório Empregados II'!$DL119</f>
        <v>0</v>
      </c>
      <c r="AP118" s="144">
        <f>'[3]Relatório Empregados II'!$DM$3:$DM119</f>
        <v>0</v>
      </c>
      <c r="AQ118" s="161"/>
      <c r="AR118" s="161"/>
      <c r="AS118" s="144">
        <f>'[3]Relatório Empregados II'!$DQ119:$DQ119</f>
        <v>0</v>
      </c>
      <c r="AT118" s="173">
        <f>'[3]Relatório Empregados II'!$DT119</f>
        <v>0</v>
      </c>
      <c r="AU118" s="171">
        <f>'[3]Relatório Empregados II'!$DV119</f>
        <v>0</v>
      </c>
      <c r="AV118" s="171">
        <f>'[3]Relatório Empregados II'!$DX119</f>
        <v>0</v>
      </c>
      <c r="AW118" s="160">
        <f>'[3]Relatório Empregados II'!$DZ119</f>
        <v>0</v>
      </c>
      <c r="AX118" s="160">
        <f>'[3]Relatório Empregados II'!$EB119</f>
        <v>0</v>
      </c>
      <c r="AY118" s="171" t="str">
        <f>'[3]Relatório Empregados II'!$ED119</f>
        <v>SALA DE SUTURA/CURATIVO</v>
      </c>
      <c r="AZ118" s="160">
        <f>'[3]Relatório Empregados II'!$EH119</f>
        <v>0</v>
      </c>
      <c r="BA118" s="160">
        <f>'[3]Relatório Empregados II'!$EJ119</f>
        <v>0</v>
      </c>
    </row>
    <row r="119" spans="1:53">
      <c r="A119" s="174" t="str">
        <f>IFERROR(('[3]Relatório Empregados II'!$A120:$B120),"")</f>
        <v>31/07/2020</v>
      </c>
      <c r="B119" s="146" t="str">
        <f>'[3]Relatório Empregados II'!$D120:$D120</f>
        <v>12955134000900</v>
      </c>
      <c r="C119" s="162" t="str">
        <f>'[3]Relatório Empregados II'!$G120:$G120</f>
        <v>INSTITUTO DIVA ALVES DO BRASIL</v>
      </c>
      <c r="D119" s="165" t="str">
        <f>'[3]Relatório Empregados II'!$J120</f>
        <v>6033075</v>
      </c>
      <c r="E119" s="147" t="str">
        <f>'[3]Relatório Empregados II'!$L120:L120</f>
        <v>UPA 24H PARQUE LAFAIETE - DUQUE DE CAXIAS I</v>
      </c>
      <c r="F119" s="148" t="str">
        <f>'[3]Relatório Empregados II'!$P120:$P120</f>
        <v>0008/2020</v>
      </c>
      <c r="G119" s="177" cm="1">
        <f t="array" ref="G119">'[3]Relatório Empregados II'!$T120:T120</f>
        <v>2020</v>
      </c>
      <c r="H119" s="149" t="str">
        <f>'[3]Relatório Empregados II'!$W120</f>
        <v>07</v>
      </c>
      <c r="I119" s="150">
        <f>'[3]Relatório Empregados II'!$Y120:$Y120</f>
        <v>0</v>
      </c>
      <c r="J119" s="151">
        <f>'[3]Relatório Empregados II'!$AB120:$AB120</f>
        <v>0</v>
      </c>
      <c r="K119" s="166">
        <f>'[3]Relatório Empregados II'!$AE120:$AE120</f>
        <v>0</v>
      </c>
      <c r="L119" s="167" cm="1">
        <f t="array" ref="L119">'[3]Relatório Empregados II'!$AI120:$AI120</f>
        <v>322205</v>
      </c>
      <c r="M119" s="153">
        <f>'[3]Relatório Empregados II'!$AL120:$AL120</f>
        <v>0</v>
      </c>
      <c r="N119" s="154">
        <f>'[3]Relatório Empregados II'!$AP120</f>
        <v>0</v>
      </c>
      <c r="O119" s="167">
        <f>'[3]Relatório Empregados II'!$AR120</f>
        <v>0</v>
      </c>
      <c r="P119" s="155">
        <f>'[3]Relatório Empregados II'!$AT120:$AT120</f>
        <v>0</v>
      </c>
      <c r="Q119" s="156">
        <f>'[3]Relatório Empregados II'!$AX120:$AX120</f>
        <v>180</v>
      </c>
      <c r="R119" s="157">
        <f>'[3]Relatório Empregados II'!$BA120:$BA120</f>
        <v>0</v>
      </c>
      <c r="S119" s="158" t="str">
        <f>'[3]Relatório Empregados II'!$BE120:$BE120</f>
        <v/>
      </c>
      <c r="T119" s="158" t="str">
        <f>'[3]Relatório Empregados II'!$BH120:$BH120</f>
        <v>CLT</v>
      </c>
      <c r="U119" s="152">
        <f>'[3]Relatório Empregados II'!$BK120:$BK120</f>
        <v>0</v>
      </c>
      <c r="V119" s="169">
        <f>'[3]Relatório Empregados II'!$BN120</f>
        <v>0</v>
      </c>
      <c r="W119" s="210">
        <f>'[3]Relatório Empregados II'!$BP120</f>
        <v>0</v>
      </c>
      <c r="X119" s="144">
        <f>'[3]Relatório Empregados II'!$BR120:$BR120</f>
        <v>1665.93</v>
      </c>
      <c r="Y119" s="161">
        <f>'[3]Relatório Empregados II'!$BU120</f>
        <v>0</v>
      </c>
      <c r="Z119" s="171">
        <f>'[3]Relatório Empregados II'!$BW120:$BW120</f>
        <v>0</v>
      </c>
      <c r="AA119" s="172">
        <f>'[3]Relatório Empregados II'!$CA120:$CA120</f>
        <v>0</v>
      </c>
      <c r="AB119" s="172">
        <f>'[3]Relatório Empregados II'!$CD120:$CD120</f>
        <v>181.13</v>
      </c>
      <c r="AC119" s="172">
        <f>'[3]Relatório Empregados II'!$CG120:$CG120</f>
        <v>0</v>
      </c>
      <c r="AD119" s="172">
        <f>'[3]Relatório Empregados II'!$CJ120</f>
        <v>0</v>
      </c>
      <c r="AE119" s="172">
        <f>'[3]Relatório Empregados II'!$CL120</f>
        <v>0</v>
      </c>
      <c r="AF119" s="172">
        <f>'[3]Relatório Empregados II'!$CN120:$CN120</f>
        <v>0</v>
      </c>
      <c r="AG119" s="172">
        <f>'[3]Relatório Empregados II'!$CQ120</f>
        <v>0</v>
      </c>
      <c r="AH119" s="144">
        <f>'[3]Relatório Empregados II'!$CS120:$CS120</f>
        <v>183.57</v>
      </c>
      <c r="AI119" s="161">
        <f>'[3]Relatório Empregados II'!$CV120:$CV120</f>
        <v>0</v>
      </c>
      <c r="AJ119" s="144">
        <f>'[3]Relatório Empregados II'!$CY120:$CY120</f>
        <v>699.66484000000003</v>
      </c>
      <c r="AK119" s="161">
        <f>'[3]Relatório Empregados II'!$DB120:$DB120</f>
        <v>699.66484000000003</v>
      </c>
      <c r="AL119" s="144">
        <f>'[3]Relatório Empregados II'!$DE120:$DE120</f>
        <v>0</v>
      </c>
      <c r="AM119" s="144">
        <f>'[3]Relatório Empregados II'!$DH120</f>
        <v>0</v>
      </c>
      <c r="AN119" s="161">
        <f>'[3]Relatório Empregados II'!$DJ120</f>
        <v>699.66484000000003</v>
      </c>
      <c r="AO119" s="144">
        <f>'[3]Relatório Empregados II'!$DL120</f>
        <v>0</v>
      </c>
      <c r="AP119" s="144">
        <f>'[3]Relatório Empregados II'!$DM$3:$DM120</f>
        <v>0</v>
      </c>
      <c r="AQ119" s="161"/>
      <c r="AR119" s="161"/>
      <c r="AS119" s="144">
        <f>'[3]Relatório Empregados II'!$DQ120:$DQ120</f>
        <v>0</v>
      </c>
      <c r="AT119" s="173">
        <f>'[3]Relatório Empregados II'!$DT120</f>
        <v>0</v>
      </c>
      <c r="AU119" s="171">
        <f>'[3]Relatório Empregados II'!$DV120</f>
        <v>0</v>
      </c>
      <c r="AV119" s="171">
        <f>'[3]Relatório Empregados II'!$DX120</f>
        <v>0</v>
      </c>
      <c r="AW119" s="160">
        <f>'[3]Relatório Empregados II'!$DZ120</f>
        <v>0</v>
      </c>
      <c r="AX119" s="160">
        <f>'[3]Relatório Empregados II'!$EB120</f>
        <v>0</v>
      </c>
      <c r="AY119" s="171" t="str">
        <f>'[3]Relatório Empregados II'!$ED120</f>
        <v>SALA DE OBSERVAÇÃO PEDIATRICA</v>
      </c>
      <c r="AZ119" s="160">
        <f>'[3]Relatório Empregados II'!$EH120</f>
        <v>0</v>
      </c>
      <c r="BA119" s="160">
        <f>'[3]Relatório Empregados II'!$EJ120</f>
        <v>0</v>
      </c>
    </row>
    <row r="120" spans="1:53">
      <c r="A120" s="174" t="str">
        <f>IFERROR(('[3]Relatório Empregados II'!$A121:$B121),"")</f>
        <v>31/07/2020</v>
      </c>
      <c r="B120" s="146" t="str">
        <f>'[3]Relatório Empregados II'!$D121:$D121</f>
        <v>12955134000900</v>
      </c>
      <c r="C120" s="162" t="str">
        <f>'[3]Relatório Empregados II'!$G121:$G121</f>
        <v>INSTITUTO DIVA ALVES DO BRASIL</v>
      </c>
      <c r="D120" s="165" t="str">
        <f>'[3]Relatório Empregados II'!$J121</f>
        <v>6033075</v>
      </c>
      <c r="E120" s="147" t="str">
        <f>'[3]Relatório Empregados II'!$L121:L121</f>
        <v>UPA 24H PARQUE LAFAIETE - DUQUE DE CAXIAS I</v>
      </c>
      <c r="F120" s="148" t="str">
        <f>'[3]Relatório Empregados II'!$P121:$P121</f>
        <v>0008/2020</v>
      </c>
      <c r="G120" s="177" cm="1">
        <f t="array" ref="G120">'[3]Relatório Empregados II'!$T121:T121</f>
        <v>2020</v>
      </c>
      <c r="H120" s="149" t="str">
        <f>'[3]Relatório Empregados II'!$W121</f>
        <v>07</v>
      </c>
      <c r="I120" s="150">
        <f>'[3]Relatório Empregados II'!$Y121:$Y121</f>
        <v>0</v>
      </c>
      <c r="J120" s="151">
        <f>'[3]Relatório Empregados II'!$AB121:$AB121</f>
        <v>0</v>
      </c>
      <c r="K120" s="166">
        <f>'[3]Relatório Empregados II'!$AE121:$AE121</f>
        <v>0</v>
      </c>
      <c r="L120" s="167" cm="1">
        <f t="array" ref="L120">'[3]Relatório Empregados II'!$AI121:$AI121</f>
        <v>322205</v>
      </c>
      <c r="M120" s="153">
        <f>'[3]Relatório Empregados II'!$AL121:$AL121</f>
        <v>0</v>
      </c>
      <c r="N120" s="154">
        <f>'[3]Relatório Empregados II'!$AP121</f>
        <v>0</v>
      </c>
      <c r="O120" s="167">
        <f>'[3]Relatório Empregados II'!$AR121</f>
        <v>0</v>
      </c>
      <c r="P120" s="155">
        <f>'[3]Relatório Empregados II'!$AT121:$AT121</f>
        <v>0</v>
      </c>
      <c r="Q120" s="156">
        <f>'[3]Relatório Empregados II'!$AX121:$AX121</f>
        <v>180</v>
      </c>
      <c r="R120" s="157">
        <f>'[3]Relatório Empregados II'!$BA121:$BA121</f>
        <v>0</v>
      </c>
      <c r="S120" s="158" t="str">
        <f>'[3]Relatório Empregados II'!$BE121:$BE121</f>
        <v/>
      </c>
      <c r="T120" s="158" t="str">
        <f>'[3]Relatório Empregados II'!$BH121:$BH121</f>
        <v>CLT</v>
      </c>
      <c r="U120" s="152">
        <f>'[3]Relatório Empregados II'!$BK121:$BK121</f>
        <v>0</v>
      </c>
      <c r="V120" s="169">
        <f>'[3]Relatório Empregados II'!$BN121</f>
        <v>0</v>
      </c>
      <c r="W120" s="210">
        <f>'[3]Relatório Empregados II'!$BP121</f>
        <v>0</v>
      </c>
      <c r="X120" s="144">
        <f>'[3]Relatório Empregados II'!$BR121:$BR121</f>
        <v>1665.93</v>
      </c>
      <c r="Y120" s="161">
        <f>'[3]Relatório Empregados II'!$BU121</f>
        <v>0</v>
      </c>
      <c r="Z120" s="171">
        <f>'[3]Relatório Empregados II'!$BW121:$BW121</f>
        <v>0</v>
      </c>
      <c r="AA120" s="172">
        <f>'[3]Relatório Empregados II'!$CA121:$CA121</f>
        <v>0</v>
      </c>
      <c r="AB120" s="172">
        <f>'[3]Relatório Empregados II'!$CD121:$CD121</f>
        <v>209</v>
      </c>
      <c r="AC120" s="172">
        <f>'[3]Relatório Empregados II'!$CG121:$CG121</f>
        <v>0</v>
      </c>
      <c r="AD120" s="172">
        <f>'[3]Relatório Empregados II'!$CJ121</f>
        <v>0</v>
      </c>
      <c r="AE120" s="172">
        <f>'[3]Relatório Empregados II'!$CL121</f>
        <v>0</v>
      </c>
      <c r="AF120" s="172">
        <f>'[3]Relatório Empregados II'!$CN121:$CN121</f>
        <v>0</v>
      </c>
      <c r="AG120" s="172">
        <f>'[3]Relatório Empregados II'!$CQ121</f>
        <v>0</v>
      </c>
      <c r="AH120" s="144">
        <f>'[3]Relatório Empregados II'!$CS121:$CS121</f>
        <v>220.79</v>
      </c>
      <c r="AI120" s="161">
        <f>'[3]Relatório Empregados II'!$CV121:$CV121</f>
        <v>0</v>
      </c>
      <c r="AJ120" s="144">
        <f>'[3]Relatório Empregados II'!$CY121:$CY121</f>
        <v>767.26053999999999</v>
      </c>
      <c r="AK120" s="161">
        <f>'[3]Relatório Empregados II'!$DB121:$DB121</f>
        <v>767.26053999999999</v>
      </c>
      <c r="AL120" s="144">
        <f>'[3]Relatório Empregados II'!$DE121:$DE121</f>
        <v>0</v>
      </c>
      <c r="AM120" s="144">
        <f>'[3]Relatório Empregados II'!$DH121</f>
        <v>0</v>
      </c>
      <c r="AN120" s="161">
        <f>'[3]Relatório Empregados II'!$DJ121</f>
        <v>767.26053999999999</v>
      </c>
      <c r="AO120" s="144">
        <f>'[3]Relatório Empregados II'!$DL121</f>
        <v>0</v>
      </c>
      <c r="AP120" s="144">
        <f>'[3]Relatório Empregados II'!$DM$3:$DM121</f>
        <v>0</v>
      </c>
      <c r="AQ120" s="161"/>
      <c r="AR120" s="161"/>
      <c r="AS120" s="144">
        <f>'[3]Relatório Empregados II'!$DQ121:$DQ121</f>
        <v>0</v>
      </c>
      <c r="AT120" s="173">
        <f>'[3]Relatório Empregados II'!$DT121</f>
        <v>0</v>
      </c>
      <c r="AU120" s="171">
        <f>'[3]Relatório Empregados II'!$DV121</f>
        <v>0</v>
      </c>
      <c r="AV120" s="171">
        <f>'[3]Relatório Empregados II'!$DX121</f>
        <v>0</v>
      </c>
      <c r="AW120" s="160">
        <f>'[3]Relatório Empregados II'!$DZ121</f>
        <v>0</v>
      </c>
      <c r="AX120" s="160">
        <f>'[3]Relatório Empregados II'!$EB121</f>
        <v>0</v>
      </c>
      <c r="AY120" s="171" t="str">
        <f>'[3]Relatório Empregados II'!$ED121</f>
        <v>SALA DE OBSERVAÇAO</v>
      </c>
      <c r="AZ120" s="160">
        <f>'[3]Relatório Empregados II'!$EH121</f>
        <v>0</v>
      </c>
      <c r="BA120" s="160">
        <f>'[3]Relatório Empregados II'!$EJ121</f>
        <v>0</v>
      </c>
    </row>
    <row r="121" spans="1:53">
      <c r="A121" s="174" t="str">
        <f>IFERROR(('[3]Relatório Empregados II'!$A122:$B122),"")</f>
        <v>31/07/2020</v>
      </c>
      <c r="B121" s="146" t="str">
        <f>'[3]Relatório Empregados II'!$D122:$D122</f>
        <v>12955134000900</v>
      </c>
      <c r="C121" s="162" t="str">
        <f>'[3]Relatório Empregados II'!$G122:$G122</f>
        <v>INSTITUTO DIVA ALVES DO BRASIL</v>
      </c>
      <c r="D121" s="165" t="str">
        <f>'[3]Relatório Empregados II'!$J122</f>
        <v>6033075</v>
      </c>
      <c r="E121" s="147" t="str">
        <f>'[3]Relatório Empregados II'!$L122:L122</f>
        <v>UPA 24H PARQUE LAFAIETE - DUQUE DE CAXIAS I</v>
      </c>
      <c r="F121" s="148" t="str">
        <f>'[3]Relatório Empregados II'!$P122:$P122</f>
        <v>0008/2020</v>
      </c>
      <c r="G121" s="177" cm="1">
        <f t="array" ref="G121">'[3]Relatório Empregados II'!$T122:T122</f>
        <v>2020</v>
      </c>
      <c r="H121" s="149" t="str">
        <f>'[3]Relatório Empregados II'!$W122</f>
        <v>07</v>
      </c>
      <c r="I121" s="150">
        <f>'[3]Relatório Empregados II'!$Y122:$Y122</f>
        <v>0</v>
      </c>
      <c r="J121" s="151">
        <f>'[3]Relatório Empregados II'!$AB122:$AB122</f>
        <v>0</v>
      </c>
      <c r="K121" s="166">
        <f>'[3]Relatório Empregados II'!$AE122:$AE122</f>
        <v>0</v>
      </c>
      <c r="L121" s="167" cm="1">
        <f t="array" ref="L121">'[3]Relatório Empregados II'!$AI122:$AI122</f>
        <v>413110</v>
      </c>
      <c r="M121" s="153">
        <f>'[3]Relatório Empregados II'!$AL122:$AL122</f>
        <v>0</v>
      </c>
      <c r="N121" s="154">
        <f>'[3]Relatório Empregados II'!$AP122</f>
        <v>0</v>
      </c>
      <c r="O121" s="167">
        <f>'[3]Relatório Empregados II'!$AR122</f>
        <v>0</v>
      </c>
      <c r="P121" s="155">
        <f>'[3]Relatório Empregados II'!$AT122:$AT122</f>
        <v>0</v>
      </c>
      <c r="Q121" s="156">
        <f>'[3]Relatório Empregados II'!$AX122:$AX122</f>
        <v>220</v>
      </c>
      <c r="R121" s="157">
        <f>'[3]Relatório Empregados II'!$BA122:$BA122</f>
        <v>0</v>
      </c>
      <c r="S121" s="158" t="str">
        <f>'[3]Relatório Empregados II'!$BE122:$BE122</f>
        <v/>
      </c>
      <c r="T121" s="158" t="str">
        <f>'[3]Relatório Empregados II'!$BH122:$BH122</f>
        <v>CLT</v>
      </c>
      <c r="U121" s="152">
        <f>'[3]Relatório Empregados II'!$BK122:$BK122</f>
        <v>0</v>
      </c>
      <c r="V121" s="169">
        <f>'[3]Relatório Empregados II'!$BN122</f>
        <v>0</v>
      </c>
      <c r="W121" s="210">
        <f>'[3]Relatório Empregados II'!$BP122</f>
        <v>0</v>
      </c>
      <c r="X121" s="144">
        <f>'[3]Relatório Empregados II'!$BR122:$BR122</f>
        <v>1867.5</v>
      </c>
      <c r="Y121" s="161">
        <f>'[3]Relatório Empregados II'!$BU122</f>
        <v>0</v>
      </c>
      <c r="Z121" s="171">
        <f>'[3]Relatório Empregados II'!$BW122:$BW122</f>
        <v>0</v>
      </c>
      <c r="AA121" s="172">
        <f>'[3]Relatório Empregados II'!$CA122:$CA122</f>
        <v>0</v>
      </c>
      <c r="AB121" s="172">
        <f>'[3]Relatório Empregados II'!$CD122:$CD122</f>
        <v>209</v>
      </c>
      <c r="AC121" s="172">
        <f>'[3]Relatório Empregados II'!$CG122:$CG122</f>
        <v>0</v>
      </c>
      <c r="AD121" s="172">
        <f>'[3]Relatório Empregados II'!$CJ122</f>
        <v>0</v>
      </c>
      <c r="AE121" s="172">
        <f>'[3]Relatório Empregados II'!$CL122</f>
        <v>0</v>
      </c>
      <c r="AF121" s="172">
        <f>'[3]Relatório Empregados II'!$CN122:$CN122</f>
        <v>0</v>
      </c>
      <c r="AG121" s="172">
        <f>'[3]Relatório Empregados II'!$CQ122</f>
        <v>0</v>
      </c>
      <c r="AH121" s="144">
        <f>'[3]Relatório Empregados II'!$CS122:$CS122</f>
        <v>166.12</v>
      </c>
      <c r="AI121" s="161">
        <f>'[3]Relatório Empregados II'!$CV122:$CV122</f>
        <v>0</v>
      </c>
      <c r="AJ121" s="144">
        <f>'[3]Relatório Empregados II'!$CY122:$CY122</f>
        <v>577.26700000000005</v>
      </c>
      <c r="AK121" s="161">
        <f>'[3]Relatório Empregados II'!$DB122:$DB122</f>
        <v>577.26700000000005</v>
      </c>
      <c r="AL121" s="144">
        <f>'[3]Relatório Empregados II'!$DE122:$DE122</f>
        <v>0</v>
      </c>
      <c r="AM121" s="144">
        <f>'[3]Relatório Empregados II'!$DH122</f>
        <v>0</v>
      </c>
      <c r="AN121" s="161">
        <f>'[3]Relatório Empregados II'!$DJ122</f>
        <v>577.26700000000005</v>
      </c>
      <c r="AO121" s="144">
        <f>'[3]Relatório Empregados II'!$DL122</f>
        <v>0</v>
      </c>
      <c r="AP121" s="144">
        <f>'[3]Relatório Empregados II'!$DM$3:$DM122</f>
        <v>0</v>
      </c>
      <c r="AQ121" s="161"/>
      <c r="AR121" s="161"/>
      <c r="AS121" s="144">
        <f>'[3]Relatório Empregados II'!$DQ122:$DQ122</f>
        <v>0</v>
      </c>
      <c r="AT121" s="173">
        <f>'[3]Relatório Empregados II'!$DT122</f>
        <v>0</v>
      </c>
      <c r="AU121" s="171">
        <f>'[3]Relatório Empregados II'!$DV122</f>
        <v>0</v>
      </c>
      <c r="AV121" s="171">
        <f>'[3]Relatório Empregados II'!$DX122</f>
        <v>0</v>
      </c>
      <c r="AW121" s="160">
        <f>'[3]Relatório Empregados II'!$DZ122</f>
        <v>0</v>
      </c>
      <c r="AX121" s="160">
        <f>'[3]Relatório Empregados II'!$EB122</f>
        <v>0</v>
      </c>
      <c r="AY121" s="171" t="str">
        <f>'[3]Relatório Empregados II'!$ED122</f>
        <v>SALA ADMINISTRATIVA</v>
      </c>
      <c r="AZ121" s="160">
        <f>'[3]Relatório Empregados II'!$EH122</f>
        <v>0</v>
      </c>
      <c r="BA121" s="160">
        <f>'[3]Relatório Empregados II'!$EJ122</f>
        <v>0</v>
      </c>
    </row>
    <row r="122" spans="1:53">
      <c r="A122" s="174" t="str">
        <f>IFERROR(('[3]Relatório Empregados II'!$A123:$B123),"")</f>
        <v>31/07/2020</v>
      </c>
      <c r="B122" s="146" t="str">
        <f>'[3]Relatório Empregados II'!$D123:$D123</f>
        <v>12955134000900</v>
      </c>
      <c r="C122" s="162" t="str">
        <f>'[3]Relatório Empregados II'!$G123:$G123</f>
        <v>INSTITUTO DIVA ALVES DO BRASIL</v>
      </c>
      <c r="D122" s="165" t="str">
        <f>'[3]Relatório Empregados II'!$J123</f>
        <v>6033075</v>
      </c>
      <c r="E122" s="147" t="str">
        <f>'[3]Relatório Empregados II'!$L123:L123</f>
        <v>UPA 24H PARQUE LAFAIETE - DUQUE DE CAXIAS I</v>
      </c>
      <c r="F122" s="148" t="str">
        <f>'[3]Relatório Empregados II'!$P123:$P123</f>
        <v>0008/2020</v>
      </c>
      <c r="G122" s="177" cm="1">
        <f t="array" ref="G122">'[3]Relatório Empregados II'!$T123:T123</f>
        <v>2020</v>
      </c>
      <c r="H122" s="149" t="str">
        <f>'[3]Relatório Empregados II'!$W123</f>
        <v>07</v>
      </c>
      <c r="I122" s="150">
        <f>'[3]Relatório Empregados II'!$Y123:$Y123</f>
        <v>0</v>
      </c>
      <c r="J122" s="151">
        <f>'[3]Relatório Empregados II'!$AB123:$AB123</f>
        <v>0</v>
      </c>
      <c r="K122" s="166">
        <f>'[3]Relatório Empregados II'!$AE123:$AE123</f>
        <v>0</v>
      </c>
      <c r="L122" s="167" cm="1">
        <f t="array" ref="L122">'[3]Relatório Empregados II'!$AI123:$AI123</f>
        <v>322205</v>
      </c>
      <c r="M122" s="153">
        <f>'[3]Relatório Empregados II'!$AL123:$AL123</f>
        <v>0</v>
      </c>
      <c r="N122" s="154">
        <f>'[3]Relatório Empregados II'!$AP123</f>
        <v>0</v>
      </c>
      <c r="O122" s="167">
        <f>'[3]Relatório Empregados II'!$AR123</f>
        <v>0</v>
      </c>
      <c r="P122" s="155">
        <f>'[3]Relatório Empregados II'!$AT123:$AT123</f>
        <v>0</v>
      </c>
      <c r="Q122" s="156">
        <f>'[3]Relatório Empregados II'!$AX123:$AX123</f>
        <v>180</v>
      </c>
      <c r="R122" s="157">
        <f>'[3]Relatório Empregados II'!$BA123:$BA123</f>
        <v>0</v>
      </c>
      <c r="S122" s="158" t="str">
        <f>'[3]Relatório Empregados II'!$BE123:$BE123</f>
        <v/>
      </c>
      <c r="T122" s="158" t="str">
        <f>'[3]Relatório Empregados II'!$BH123:$BH123</f>
        <v>CLT</v>
      </c>
      <c r="U122" s="152">
        <f>'[3]Relatório Empregados II'!$BK123:$BK123</f>
        <v>0</v>
      </c>
      <c r="V122" s="169">
        <f>'[3]Relatório Empregados II'!$BN123</f>
        <v>0</v>
      </c>
      <c r="W122" s="210">
        <f>'[3]Relatório Empregados II'!$BP123</f>
        <v>0</v>
      </c>
      <c r="X122" s="144">
        <f>'[3]Relatório Empregados II'!$BR123:$BR123</f>
        <v>1665.93</v>
      </c>
      <c r="Y122" s="161">
        <f>'[3]Relatório Empregados II'!$BU123</f>
        <v>0</v>
      </c>
      <c r="Z122" s="171">
        <f>'[3]Relatório Empregados II'!$BW123:$BW123</f>
        <v>0</v>
      </c>
      <c r="AA122" s="172">
        <f>'[3]Relatório Empregados II'!$CA123:$CA123</f>
        <v>0</v>
      </c>
      <c r="AB122" s="172">
        <f>'[3]Relatório Empregados II'!$CD123:$CD123</f>
        <v>209</v>
      </c>
      <c r="AC122" s="172">
        <f>'[3]Relatório Empregados II'!$CG123:$CG123</f>
        <v>0</v>
      </c>
      <c r="AD122" s="172">
        <f>'[3]Relatório Empregados II'!$CJ123</f>
        <v>0</v>
      </c>
      <c r="AE122" s="172">
        <f>'[3]Relatório Empregados II'!$CL123</f>
        <v>0</v>
      </c>
      <c r="AF122" s="172">
        <f>'[3]Relatório Empregados II'!$CN123:$CN123</f>
        <v>0</v>
      </c>
      <c r="AG122" s="172">
        <f>'[3]Relatório Empregados II'!$CQ123</f>
        <v>0</v>
      </c>
      <c r="AH122" s="144">
        <f>'[3]Relatório Empregados II'!$CS123:$CS123</f>
        <v>165.3</v>
      </c>
      <c r="AI122" s="161">
        <f>'[3]Relatório Empregados II'!$CV123:$CV123</f>
        <v>0</v>
      </c>
      <c r="AJ122" s="144">
        <f>'[3]Relatório Empregados II'!$CY123:$CY123</f>
        <v>574.42583999999999</v>
      </c>
      <c r="AK122" s="161">
        <f>'[3]Relatório Empregados II'!$DB123:$DB123</f>
        <v>574.42583999999999</v>
      </c>
      <c r="AL122" s="144">
        <f>'[3]Relatório Empregados II'!$DE123:$DE123</f>
        <v>0</v>
      </c>
      <c r="AM122" s="144">
        <f>'[3]Relatório Empregados II'!$DH123</f>
        <v>0</v>
      </c>
      <c r="AN122" s="161">
        <f>'[3]Relatório Empregados II'!$DJ123</f>
        <v>574.42583999999999</v>
      </c>
      <c r="AO122" s="144">
        <f>'[3]Relatório Empregados II'!$DL123</f>
        <v>0</v>
      </c>
      <c r="AP122" s="144">
        <f>'[3]Relatório Empregados II'!$DM$3:$DM123</f>
        <v>0</v>
      </c>
      <c r="AQ122" s="161"/>
      <c r="AR122" s="161"/>
      <c r="AS122" s="144">
        <f>'[3]Relatório Empregados II'!$DQ123:$DQ123</f>
        <v>0</v>
      </c>
      <c r="AT122" s="173">
        <f>'[3]Relatório Empregados II'!$DT123</f>
        <v>0</v>
      </c>
      <c r="AU122" s="171">
        <f>'[3]Relatório Empregados II'!$DV123</f>
        <v>0</v>
      </c>
      <c r="AV122" s="171">
        <f>'[3]Relatório Empregados II'!$DX123</f>
        <v>0</v>
      </c>
      <c r="AW122" s="160">
        <f>'[3]Relatório Empregados II'!$DZ123</f>
        <v>0</v>
      </c>
      <c r="AX122" s="160">
        <f>'[3]Relatório Empregados II'!$EB123</f>
        <v>0</v>
      </c>
      <c r="AY122" s="171" t="str">
        <f>'[3]Relatório Empregados II'!$ED123</f>
        <v>SALA DE URGENCIA</v>
      </c>
      <c r="AZ122" s="160">
        <f>'[3]Relatório Empregados II'!$EH123</f>
        <v>0</v>
      </c>
      <c r="BA122" s="160">
        <f>'[3]Relatório Empregados II'!$EJ123</f>
        <v>0</v>
      </c>
    </row>
    <row r="123" spans="1:53">
      <c r="A123" s="174" t="str">
        <f>IFERROR(('[3]Relatório Empregados II'!$A124:$B124),"")</f>
        <v>31/07/2020</v>
      </c>
      <c r="B123" s="146" t="str">
        <f>'[3]Relatório Empregados II'!$D124:$D124</f>
        <v>12955134000900</v>
      </c>
      <c r="C123" s="162" t="str">
        <f>'[3]Relatório Empregados II'!$G124:$G124</f>
        <v>INSTITUTO DIVA ALVES DO BRASIL</v>
      </c>
      <c r="D123" s="165" t="str">
        <f>'[3]Relatório Empregados II'!$J124</f>
        <v>6033075</v>
      </c>
      <c r="E123" s="147" t="str">
        <f>'[3]Relatório Empregados II'!$L124:L124</f>
        <v>UPA 24H PARQUE LAFAIETE - DUQUE DE CAXIAS I</v>
      </c>
      <c r="F123" s="148" t="str">
        <f>'[3]Relatório Empregados II'!$P124:$P124</f>
        <v>0008/2020</v>
      </c>
      <c r="G123" s="177" cm="1">
        <f t="array" ref="G123">'[3]Relatório Empregados II'!$T124:T124</f>
        <v>2020</v>
      </c>
      <c r="H123" s="149" t="str">
        <f>'[3]Relatório Empregados II'!$W124</f>
        <v>07</v>
      </c>
      <c r="I123" s="150">
        <f>'[3]Relatório Empregados II'!$Y124:$Y124</f>
        <v>0</v>
      </c>
      <c r="J123" s="151">
        <f>'[3]Relatório Empregados II'!$AB124:$AB124</f>
        <v>0</v>
      </c>
      <c r="K123" s="166">
        <f>'[3]Relatório Empregados II'!$AE124:$AE124</f>
        <v>0</v>
      </c>
      <c r="L123" s="167" cm="1">
        <f t="array" ref="L123">'[3]Relatório Empregados II'!$AI124:$AI124</f>
        <v>322205</v>
      </c>
      <c r="M123" s="153">
        <f>'[3]Relatório Empregados II'!$AL124:$AL124</f>
        <v>0</v>
      </c>
      <c r="N123" s="154">
        <f>'[3]Relatório Empregados II'!$AP124</f>
        <v>0</v>
      </c>
      <c r="O123" s="167">
        <f>'[3]Relatório Empregados II'!$AR124</f>
        <v>0</v>
      </c>
      <c r="P123" s="155">
        <f>'[3]Relatório Empregados II'!$AT124:$AT124</f>
        <v>0</v>
      </c>
      <c r="Q123" s="156">
        <f>'[3]Relatório Empregados II'!$AX124:$AX124</f>
        <v>180</v>
      </c>
      <c r="R123" s="157">
        <f>'[3]Relatório Empregados II'!$BA124:$BA124</f>
        <v>0</v>
      </c>
      <c r="S123" s="158" t="str">
        <f>'[3]Relatório Empregados II'!$BE124:$BE124</f>
        <v/>
      </c>
      <c r="T123" s="158" t="str">
        <f>'[3]Relatório Empregados II'!$BH124:$BH124</f>
        <v>CLT</v>
      </c>
      <c r="U123" s="152">
        <f>'[3]Relatório Empregados II'!$BK124:$BK124</f>
        <v>0</v>
      </c>
      <c r="V123" s="169">
        <f>'[3]Relatório Empregados II'!$BN124</f>
        <v>0</v>
      </c>
      <c r="W123" s="210">
        <f>'[3]Relatório Empregados II'!$BP124</f>
        <v>0</v>
      </c>
      <c r="X123" s="144">
        <f>'[3]Relatório Empregados II'!$BR124:$BR124</f>
        <v>1665.93</v>
      </c>
      <c r="Y123" s="161">
        <f>'[3]Relatório Empregados II'!$BU124</f>
        <v>0</v>
      </c>
      <c r="Z123" s="171">
        <f>'[3]Relatório Empregados II'!$BW124:$BW124</f>
        <v>0</v>
      </c>
      <c r="AA123" s="172">
        <f>'[3]Relatório Empregados II'!$CA124:$CA124</f>
        <v>0</v>
      </c>
      <c r="AB123" s="172">
        <f>'[3]Relatório Empregados II'!$CD124:$CD124</f>
        <v>160.22999999999999</v>
      </c>
      <c r="AC123" s="172">
        <f>'[3]Relatório Empregados II'!$CG124:$CG124</f>
        <v>0</v>
      </c>
      <c r="AD123" s="172">
        <f>'[3]Relatório Empregados II'!$CJ124</f>
        <v>0</v>
      </c>
      <c r="AE123" s="172">
        <f>'[3]Relatório Empregados II'!$CL124</f>
        <v>0</v>
      </c>
      <c r="AF123" s="172">
        <f>'[3]Relatório Empregados II'!$CN124:$CN124</f>
        <v>0</v>
      </c>
      <c r="AG123" s="172">
        <f>'[3]Relatório Empregados II'!$CQ124</f>
        <v>0</v>
      </c>
      <c r="AH123" s="144">
        <f>'[3]Relatório Empregados II'!$CS124:$CS124</f>
        <v>237.61</v>
      </c>
      <c r="AI123" s="161">
        <f>'[3]Relatório Empregados II'!$CV124:$CV124</f>
        <v>0</v>
      </c>
      <c r="AJ123" s="144">
        <f>'[3]Relatório Empregados II'!$CY124:$CY124</f>
        <v>825.69614000000001</v>
      </c>
      <c r="AK123" s="161">
        <f>'[3]Relatório Empregados II'!$DB124:$DB124</f>
        <v>825.69614000000001</v>
      </c>
      <c r="AL123" s="144">
        <f>'[3]Relatório Empregados II'!$DE124:$DE124</f>
        <v>0</v>
      </c>
      <c r="AM123" s="144">
        <f>'[3]Relatório Empregados II'!$DH124</f>
        <v>0</v>
      </c>
      <c r="AN123" s="161">
        <f>'[3]Relatório Empregados II'!$DJ124</f>
        <v>825.69614000000001</v>
      </c>
      <c r="AO123" s="144">
        <f>'[3]Relatório Empregados II'!$DL124</f>
        <v>0</v>
      </c>
      <c r="AP123" s="144">
        <f>'[3]Relatório Empregados II'!$DM$3:$DM124</f>
        <v>0</v>
      </c>
      <c r="AQ123" s="161"/>
      <c r="AR123" s="161"/>
      <c r="AS123" s="144">
        <f>'[3]Relatório Empregados II'!$DQ124:$DQ124</f>
        <v>0</v>
      </c>
      <c r="AT123" s="173">
        <f>'[3]Relatório Empregados II'!$DT124</f>
        <v>0</v>
      </c>
      <c r="AU123" s="171">
        <f>'[3]Relatório Empregados II'!$DV124</f>
        <v>0</v>
      </c>
      <c r="AV123" s="171">
        <f>'[3]Relatório Empregados II'!$DX124</f>
        <v>0</v>
      </c>
      <c r="AW123" s="160">
        <f>'[3]Relatório Empregados II'!$DZ124</f>
        <v>0</v>
      </c>
      <c r="AX123" s="160">
        <f>'[3]Relatório Empregados II'!$EB124</f>
        <v>0</v>
      </c>
      <c r="AY123" s="171" t="str">
        <f>'[3]Relatório Empregados II'!$ED124</f>
        <v>ACOLHIMENTO</v>
      </c>
      <c r="AZ123" s="160">
        <f>'[3]Relatório Empregados II'!$EH124</f>
        <v>0</v>
      </c>
      <c r="BA123" s="160">
        <f>'[3]Relatório Empregados II'!$EJ124</f>
        <v>0</v>
      </c>
    </row>
    <row r="124" spans="1:53">
      <c r="A124" s="174" t="str">
        <f>IFERROR(('[3]Relatório Empregados II'!$A125:$B125),"")</f>
        <v>31/07/2020</v>
      </c>
      <c r="B124" s="146" t="str">
        <f>'[3]Relatório Empregados II'!$D125:$D125</f>
        <v>12955134000900</v>
      </c>
      <c r="C124" s="162" t="str">
        <f>'[3]Relatório Empregados II'!$G125:$G125</f>
        <v>INSTITUTO DIVA ALVES DO BRASIL</v>
      </c>
      <c r="D124" s="165" t="str">
        <f>'[3]Relatório Empregados II'!$J125</f>
        <v>6033075</v>
      </c>
      <c r="E124" s="147" t="str">
        <f>'[3]Relatório Empregados II'!$L125:L125</f>
        <v>UPA 24H PARQUE LAFAIETE - DUQUE DE CAXIAS I</v>
      </c>
      <c r="F124" s="148" t="str">
        <f>'[3]Relatório Empregados II'!$P125:$P125</f>
        <v>0008/2020</v>
      </c>
      <c r="G124" s="177" cm="1">
        <f t="array" ref="G124">'[3]Relatório Empregados II'!$T125:T125</f>
        <v>2020</v>
      </c>
      <c r="H124" s="149" t="str">
        <f>'[3]Relatório Empregados II'!$W125</f>
        <v>07</v>
      </c>
      <c r="I124" s="150">
        <f>'[3]Relatório Empregados II'!$Y125:$Y125</f>
        <v>0</v>
      </c>
      <c r="J124" s="151">
        <f>'[3]Relatório Empregados II'!$AB125:$AB125</f>
        <v>0</v>
      </c>
      <c r="K124" s="166">
        <f>'[3]Relatório Empregados II'!$AE125:$AE125</f>
        <v>0</v>
      </c>
      <c r="L124" s="167" cm="1">
        <f t="array" ref="L124">'[3]Relatório Empregados II'!$AI125:$AI125</f>
        <v>223405</v>
      </c>
      <c r="M124" s="153">
        <f>'[3]Relatório Empregados II'!$AL125:$AL125</f>
        <v>0</v>
      </c>
      <c r="N124" s="154">
        <f>'[3]Relatório Empregados II'!$AP125</f>
        <v>0</v>
      </c>
      <c r="O124" s="167">
        <f>'[3]Relatório Empregados II'!$AR125</f>
        <v>0</v>
      </c>
      <c r="P124" s="155">
        <f>'[3]Relatório Empregados II'!$AT125:$AT125</f>
        <v>0</v>
      </c>
      <c r="Q124" s="156">
        <f>'[3]Relatório Empregados II'!$AX125:$AX125</f>
        <v>180</v>
      </c>
      <c r="R124" s="157">
        <f>'[3]Relatório Empregados II'!$BA125:$BA125</f>
        <v>0</v>
      </c>
      <c r="S124" s="158" t="str">
        <f>'[3]Relatório Empregados II'!$BE125:$BE125</f>
        <v/>
      </c>
      <c r="T124" s="158" t="str">
        <f>'[3]Relatório Empregados II'!$BH125:$BH125</f>
        <v>CLT</v>
      </c>
      <c r="U124" s="152">
        <f>'[3]Relatório Empregados II'!$BK125:$BK125</f>
        <v>0</v>
      </c>
      <c r="V124" s="169">
        <f>'[3]Relatório Empregados II'!$BN125</f>
        <v>0</v>
      </c>
      <c r="W124" s="210">
        <f>'[3]Relatório Empregados II'!$BP125</f>
        <v>0</v>
      </c>
      <c r="X124" s="144">
        <f>'[3]Relatório Empregados II'!$BR125:$BR125</f>
        <v>3158.96</v>
      </c>
      <c r="Y124" s="161">
        <f>'[3]Relatório Empregados II'!$BU125</f>
        <v>0</v>
      </c>
      <c r="Z124" s="171">
        <f>'[3]Relatório Empregados II'!$BW125:$BW125</f>
        <v>0</v>
      </c>
      <c r="AA124" s="172">
        <f>'[3]Relatório Empregados II'!$CA125:$CA125</f>
        <v>0</v>
      </c>
      <c r="AB124" s="172">
        <f>'[3]Relatório Empregados II'!$CD125:$CD125</f>
        <v>209</v>
      </c>
      <c r="AC124" s="172">
        <f>'[3]Relatório Empregados II'!$CG125:$CG125</f>
        <v>0</v>
      </c>
      <c r="AD124" s="172">
        <f>'[3]Relatório Empregados II'!$CJ125</f>
        <v>0</v>
      </c>
      <c r="AE124" s="172">
        <f>'[3]Relatório Empregados II'!$CL125</f>
        <v>0</v>
      </c>
      <c r="AF124" s="172">
        <f>'[3]Relatório Empregados II'!$CN125:$CN125</f>
        <v>0</v>
      </c>
      <c r="AG124" s="172">
        <f>'[3]Relatório Empregados II'!$CQ125</f>
        <v>0</v>
      </c>
      <c r="AH124" s="144">
        <f>'[3]Relatório Empregados II'!$CS125:$CS125</f>
        <v>293.49</v>
      </c>
      <c r="AI124" s="161">
        <f>'[3]Relatório Empregados II'!$CV125:$CV125</f>
        <v>0</v>
      </c>
      <c r="AJ124" s="144">
        <f>'[3]Relatório Empregados II'!$CY125:$CY125</f>
        <v>1019.90416</v>
      </c>
      <c r="AK124" s="161">
        <f>'[3]Relatório Empregados II'!$DB125:$DB125</f>
        <v>1019.90416</v>
      </c>
      <c r="AL124" s="144">
        <f>'[3]Relatório Empregados II'!$DE125:$DE125</f>
        <v>0</v>
      </c>
      <c r="AM124" s="144">
        <f>'[3]Relatório Empregados II'!$DH125</f>
        <v>0</v>
      </c>
      <c r="AN124" s="161">
        <f>'[3]Relatório Empregados II'!$DJ125</f>
        <v>1019.90416</v>
      </c>
      <c r="AO124" s="144">
        <f>'[3]Relatório Empregados II'!$DL125</f>
        <v>0</v>
      </c>
      <c r="AP124" s="144">
        <f>'[3]Relatório Empregados II'!$DM$3:$DM125</f>
        <v>0</v>
      </c>
      <c r="AQ124" s="161"/>
      <c r="AR124" s="161"/>
      <c r="AS124" s="144">
        <f>'[3]Relatório Empregados II'!$DQ125:$DQ125</f>
        <v>0</v>
      </c>
      <c r="AT124" s="173">
        <f>'[3]Relatório Empregados II'!$DT125</f>
        <v>0</v>
      </c>
      <c r="AU124" s="171">
        <f>'[3]Relatório Empregados II'!$DV125</f>
        <v>0</v>
      </c>
      <c r="AV124" s="171">
        <f>'[3]Relatório Empregados II'!$DX125</f>
        <v>0</v>
      </c>
      <c r="AW124" s="160">
        <f>'[3]Relatório Empregados II'!$DZ125</f>
        <v>0</v>
      </c>
      <c r="AX124" s="160">
        <f>'[3]Relatório Empregados II'!$EB125</f>
        <v>0</v>
      </c>
      <c r="AY124" s="171" t="str">
        <f>'[3]Relatório Empregados II'!$ED125</f>
        <v>FARMACIA HOSPITALAR</v>
      </c>
      <c r="AZ124" s="160">
        <f>'[3]Relatório Empregados II'!$EH125</f>
        <v>0</v>
      </c>
      <c r="BA124" s="160">
        <f>'[3]Relatório Empregados II'!$EJ125</f>
        <v>0</v>
      </c>
    </row>
    <row r="125" spans="1:53">
      <c r="A125" s="174" t="str">
        <f>IFERROR(('[3]Relatório Empregados II'!$A126:$B126),"")</f>
        <v>31/07/2020</v>
      </c>
      <c r="B125" s="146" t="str">
        <f>'[3]Relatório Empregados II'!$D126:$D126</f>
        <v>12955134000900</v>
      </c>
      <c r="C125" s="162" t="str">
        <f>'[3]Relatório Empregados II'!$G126:$G126</f>
        <v>INSTITUTO DIVA ALVES DO BRASIL</v>
      </c>
      <c r="D125" s="165" t="str">
        <f>'[3]Relatório Empregados II'!$J126</f>
        <v>6033075</v>
      </c>
      <c r="E125" s="147" t="str">
        <f>'[3]Relatório Empregados II'!$L126:L126</f>
        <v>UPA 24H PARQUE LAFAIETE - DUQUE DE CAXIAS I</v>
      </c>
      <c r="F125" s="148" t="str">
        <f>'[3]Relatório Empregados II'!$P126:$P126</f>
        <v>0008/2020</v>
      </c>
      <c r="G125" s="177" cm="1">
        <f t="array" ref="G125">'[3]Relatório Empregados II'!$T126:T126</f>
        <v>2020</v>
      </c>
      <c r="H125" s="149" t="str">
        <f>'[3]Relatório Empregados II'!$W126</f>
        <v>07</v>
      </c>
      <c r="I125" s="150">
        <f>'[3]Relatório Empregados II'!$Y126:$Y126</f>
        <v>0</v>
      </c>
      <c r="J125" s="151">
        <f>'[3]Relatório Empregados II'!$AB126:$AB126</f>
        <v>0</v>
      </c>
      <c r="K125" s="166">
        <f>'[3]Relatório Empregados II'!$AE126:$AE126</f>
        <v>0</v>
      </c>
      <c r="L125" s="167" cm="1">
        <f t="array" ref="L125">'[3]Relatório Empregados II'!$AI126:$AI126</f>
        <v>322205</v>
      </c>
      <c r="M125" s="153">
        <f>'[3]Relatório Empregados II'!$AL126:$AL126</f>
        <v>0</v>
      </c>
      <c r="N125" s="154">
        <f>'[3]Relatório Empregados II'!$AP126</f>
        <v>0</v>
      </c>
      <c r="O125" s="167">
        <f>'[3]Relatório Empregados II'!$AR126</f>
        <v>0</v>
      </c>
      <c r="P125" s="155">
        <f>'[3]Relatório Empregados II'!$AT126:$AT126</f>
        <v>0</v>
      </c>
      <c r="Q125" s="156">
        <f>'[3]Relatório Empregados II'!$AX126:$AX126</f>
        <v>180</v>
      </c>
      <c r="R125" s="157">
        <f>'[3]Relatório Empregados II'!$BA126:$BA126</f>
        <v>0</v>
      </c>
      <c r="S125" s="158" t="str">
        <f>'[3]Relatório Empregados II'!$BE126:$BE126</f>
        <v/>
      </c>
      <c r="T125" s="158" t="str">
        <f>'[3]Relatório Empregados II'!$BH126:$BH126</f>
        <v>CLT</v>
      </c>
      <c r="U125" s="152">
        <f>'[3]Relatório Empregados II'!$BK126:$BK126</f>
        <v>0</v>
      </c>
      <c r="V125" s="169">
        <f>'[3]Relatório Empregados II'!$BN126</f>
        <v>0</v>
      </c>
      <c r="W125" s="210">
        <f>'[3]Relatório Empregados II'!$BP126</f>
        <v>0</v>
      </c>
      <c r="X125" s="144">
        <f>'[3]Relatório Empregados II'!$BR126:$BR126</f>
        <v>1665.93</v>
      </c>
      <c r="Y125" s="161">
        <f>'[3]Relatório Empregados II'!$BU126</f>
        <v>0</v>
      </c>
      <c r="Z125" s="171">
        <f>'[3]Relatório Empregados II'!$BW126:$BW126</f>
        <v>0</v>
      </c>
      <c r="AA125" s="172">
        <f>'[3]Relatório Empregados II'!$CA126:$CA126</f>
        <v>0</v>
      </c>
      <c r="AB125" s="172">
        <f>'[3]Relatório Empregados II'!$CD126:$CD126</f>
        <v>202.03</v>
      </c>
      <c r="AC125" s="172">
        <f>'[3]Relatório Empregados II'!$CG126:$CG126</f>
        <v>0</v>
      </c>
      <c r="AD125" s="172">
        <f>'[3]Relatório Empregados II'!$CJ126</f>
        <v>0</v>
      </c>
      <c r="AE125" s="172">
        <f>'[3]Relatório Empregados II'!$CL126</f>
        <v>0</v>
      </c>
      <c r="AF125" s="172">
        <f>'[3]Relatório Empregados II'!$CN126:$CN126</f>
        <v>0</v>
      </c>
      <c r="AG125" s="172">
        <f>'[3]Relatório Empregados II'!$CQ126</f>
        <v>0</v>
      </c>
      <c r="AH125" s="144">
        <f>'[3]Relatório Empregados II'!$CS126:$CS126</f>
        <v>174.99</v>
      </c>
      <c r="AI125" s="161">
        <f>'[3]Relatório Empregados II'!$CV126:$CV126</f>
        <v>0</v>
      </c>
      <c r="AJ125" s="144">
        <f>'[3]Relatório Empregados II'!$CY126:$CY126</f>
        <v>608.09997999999996</v>
      </c>
      <c r="AK125" s="161">
        <f>'[3]Relatório Empregados II'!$DB126:$DB126</f>
        <v>608.09997999999996</v>
      </c>
      <c r="AL125" s="144">
        <f>'[3]Relatório Empregados II'!$DE126:$DE126</f>
        <v>0</v>
      </c>
      <c r="AM125" s="144">
        <f>'[3]Relatório Empregados II'!$DH126</f>
        <v>0</v>
      </c>
      <c r="AN125" s="161">
        <f>'[3]Relatório Empregados II'!$DJ126</f>
        <v>608.09997999999996</v>
      </c>
      <c r="AO125" s="144">
        <f>'[3]Relatório Empregados II'!$DL126</f>
        <v>0</v>
      </c>
      <c r="AP125" s="144">
        <f>'[3]Relatório Empregados II'!$DM$3:$DM126</f>
        <v>0</v>
      </c>
      <c r="AQ125" s="161"/>
      <c r="AR125" s="161"/>
      <c r="AS125" s="144">
        <f>'[3]Relatório Empregados II'!$DQ126:$DQ126</f>
        <v>0</v>
      </c>
      <c r="AT125" s="173">
        <f>'[3]Relatório Empregados II'!$DT126</f>
        <v>0</v>
      </c>
      <c r="AU125" s="171">
        <f>'[3]Relatório Empregados II'!$DV126</f>
        <v>0</v>
      </c>
      <c r="AV125" s="171">
        <f>'[3]Relatório Empregados II'!$DX126</f>
        <v>0</v>
      </c>
      <c r="AW125" s="160">
        <f>'[3]Relatório Empregados II'!$DZ126</f>
        <v>0</v>
      </c>
      <c r="AX125" s="160">
        <f>'[3]Relatório Empregados II'!$EB126</f>
        <v>0</v>
      </c>
      <c r="AY125" s="171" t="str">
        <f>'[3]Relatório Empregados II'!$ED126</f>
        <v>ACOLHIMENTO</v>
      </c>
      <c r="AZ125" s="160">
        <f>'[3]Relatório Empregados II'!$EH126</f>
        <v>0</v>
      </c>
      <c r="BA125" s="160">
        <f>'[3]Relatório Empregados II'!$EJ126</f>
        <v>0</v>
      </c>
    </row>
    <row r="126" spans="1:53">
      <c r="A126" s="174" t="str">
        <f>IFERROR(('[3]Relatório Empregados II'!$A127:$B127),"")</f>
        <v>31/07/2020</v>
      </c>
      <c r="B126" s="146" t="str">
        <f>'[3]Relatório Empregados II'!$D127:$D127</f>
        <v>12955134000900</v>
      </c>
      <c r="C126" s="162" t="str">
        <f>'[3]Relatório Empregados II'!$G127:$G127</f>
        <v>INSTITUTO DIVA ALVES DO BRASIL</v>
      </c>
      <c r="D126" s="165" t="str">
        <f>'[3]Relatório Empregados II'!$J127</f>
        <v>6033075</v>
      </c>
      <c r="E126" s="147" t="str">
        <f>'[3]Relatório Empregados II'!$L127:L127</f>
        <v>UPA 24H PARQUE LAFAIETE - DUQUE DE CAXIAS I</v>
      </c>
      <c r="F126" s="148" t="str">
        <f>'[3]Relatório Empregados II'!$P127:$P127</f>
        <v>0008/2020</v>
      </c>
      <c r="G126" s="177" cm="1">
        <f t="array" ref="G126">'[3]Relatório Empregados II'!$T127:T127</f>
        <v>2020</v>
      </c>
      <c r="H126" s="149" t="str">
        <f>'[3]Relatório Empregados II'!$W127</f>
        <v>07</v>
      </c>
      <c r="I126" s="150">
        <f>'[3]Relatório Empregados II'!$Y127:$Y127</f>
        <v>0</v>
      </c>
      <c r="J126" s="151">
        <f>'[3]Relatório Empregados II'!$AB127:$AB127</f>
        <v>0</v>
      </c>
      <c r="K126" s="166">
        <f>'[3]Relatório Empregados II'!$AE127:$AE127</f>
        <v>0</v>
      </c>
      <c r="L126" s="167" cm="1">
        <f t="array" ref="L126">'[3]Relatório Empregados II'!$AI127:$AI127</f>
        <v>223505</v>
      </c>
      <c r="M126" s="153">
        <f>'[3]Relatório Empregados II'!$AL127:$AL127</f>
        <v>0</v>
      </c>
      <c r="N126" s="154">
        <f>'[3]Relatório Empregados II'!$AP127</f>
        <v>0</v>
      </c>
      <c r="O126" s="167">
        <f>'[3]Relatório Empregados II'!$AR127</f>
        <v>0</v>
      </c>
      <c r="P126" s="155">
        <f>'[3]Relatório Empregados II'!$AT127:$AT127</f>
        <v>0</v>
      </c>
      <c r="Q126" s="156">
        <f>'[3]Relatório Empregados II'!$AX127:$AX127</f>
        <v>180</v>
      </c>
      <c r="R126" s="157">
        <f>'[3]Relatório Empregados II'!$BA127:$BA127</f>
        <v>0</v>
      </c>
      <c r="S126" s="158" t="str">
        <f>'[3]Relatório Empregados II'!$BE127:$BE127</f>
        <v/>
      </c>
      <c r="T126" s="158" t="str">
        <f>'[3]Relatório Empregados II'!$BH127:$BH127</f>
        <v>CLT</v>
      </c>
      <c r="U126" s="152">
        <f>'[3]Relatório Empregados II'!$BK127:$BK127</f>
        <v>0</v>
      </c>
      <c r="V126" s="169">
        <f>'[3]Relatório Empregados II'!$BN127</f>
        <v>0</v>
      </c>
      <c r="W126" s="210">
        <f>'[3]Relatório Empregados II'!$BP127</f>
        <v>0</v>
      </c>
      <c r="X126" s="144">
        <f>'[3]Relatório Empregados II'!$BR127:$BR127</f>
        <v>3158.96</v>
      </c>
      <c r="Y126" s="161">
        <f>'[3]Relatório Empregados II'!$BU127</f>
        <v>0</v>
      </c>
      <c r="Z126" s="171">
        <f>'[3]Relatório Empregados II'!$BW127:$BW127</f>
        <v>0</v>
      </c>
      <c r="AA126" s="172">
        <f>'[3]Relatório Empregados II'!$CA127:$CA127</f>
        <v>0</v>
      </c>
      <c r="AB126" s="172">
        <f>'[3]Relatório Empregados II'!$CD127:$CD127</f>
        <v>209</v>
      </c>
      <c r="AC126" s="172">
        <f>'[3]Relatório Empregados II'!$CG127:$CG127</f>
        <v>0</v>
      </c>
      <c r="AD126" s="172">
        <f>'[3]Relatório Empregados II'!$CJ127</f>
        <v>0</v>
      </c>
      <c r="AE126" s="172">
        <f>'[3]Relatório Empregados II'!$CL127</f>
        <v>0</v>
      </c>
      <c r="AF126" s="172">
        <f>'[3]Relatório Empregados II'!$CN127:$CN127</f>
        <v>0</v>
      </c>
      <c r="AG126" s="172">
        <f>'[3]Relatório Empregados II'!$CQ127</f>
        <v>0</v>
      </c>
      <c r="AH126" s="144">
        <f>'[3]Relatório Empregados II'!$CS127:$CS127</f>
        <v>386.3</v>
      </c>
      <c r="AI126" s="161">
        <f>'[3]Relatório Empregados II'!$CV127:$CV127</f>
        <v>0</v>
      </c>
      <c r="AJ126" s="144">
        <f>'[3]Relatório Empregados II'!$CY127:$CY127</f>
        <v>1342.4064000000001</v>
      </c>
      <c r="AK126" s="161">
        <f>'[3]Relatório Empregados II'!$DB127:$DB127</f>
        <v>1342.4064000000001</v>
      </c>
      <c r="AL126" s="144">
        <f>'[3]Relatório Empregados II'!$DE127:$DE127</f>
        <v>0</v>
      </c>
      <c r="AM126" s="144">
        <f>'[3]Relatório Empregados II'!$DH127</f>
        <v>0</v>
      </c>
      <c r="AN126" s="161">
        <f>'[3]Relatório Empregados II'!$DJ127</f>
        <v>1342.4064000000001</v>
      </c>
      <c r="AO126" s="144">
        <f>'[3]Relatório Empregados II'!$DL127</f>
        <v>0</v>
      </c>
      <c r="AP126" s="144">
        <f>'[3]Relatório Empregados II'!$DM$3:$DM127</f>
        <v>0</v>
      </c>
      <c r="AQ126" s="161"/>
      <c r="AR126" s="161"/>
      <c r="AS126" s="144">
        <f>'[3]Relatório Empregados II'!$DQ127:$DQ127</f>
        <v>0</v>
      </c>
      <c r="AT126" s="173">
        <f>'[3]Relatório Empregados II'!$DT127</f>
        <v>0</v>
      </c>
      <c r="AU126" s="171">
        <f>'[3]Relatório Empregados II'!$DV127</f>
        <v>0</v>
      </c>
      <c r="AV126" s="171">
        <f>'[3]Relatório Empregados II'!$DX127</f>
        <v>0</v>
      </c>
      <c r="AW126" s="160">
        <f>'[3]Relatório Empregados II'!$DZ127</f>
        <v>0</v>
      </c>
      <c r="AX126" s="160">
        <f>'[3]Relatório Empregados II'!$EB127</f>
        <v>0</v>
      </c>
      <c r="AY126" s="171" t="str">
        <f>'[3]Relatório Empregados II'!$ED127</f>
        <v>SALA DE OBSERVAÇAO</v>
      </c>
      <c r="AZ126" s="160">
        <f>'[3]Relatório Empregados II'!$EH127</f>
        <v>0</v>
      </c>
      <c r="BA126" s="160">
        <f>'[3]Relatório Empregados II'!$EJ127</f>
        <v>0</v>
      </c>
    </row>
    <row r="127" spans="1:53">
      <c r="A127" s="174" t="str">
        <f>IFERROR(('[3]Relatório Empregados II'!$A128:$B128),"")</f>
        <v>31/07/2020</v>
      </c>
      <c r="B127" s="146" t="str">
        <f>'[3]Relatório Empregados II'!$D128:$D128</f>
        <v>12955134000900</v>
      </c>
      <c r="C127" s="162" t="str">
        <f>'[3]Relatório Empregados II'!$G128:$G128</f>
        <v>INSTITUTO DIVA ALVES DO BRASIL</v>
      </c>
      <c r="D127" s="165" t="str">
        <f>'[3]Relatório Empregados II'!$J128</f>
        <v>6033075</v>
      </c>
      <c r="E127" s="147" t="str">
        <f>'[3]Relatório Empregados II'!$L128:L128</f>
        <v>UPA 24H PARQUE LAFAIETE - DUQUE DE CAXIAS I</v>
      </c>
      <c r="F127" s="148" t="str">
        <f>'[3]Relatório Empregados II'!$P128:$P128</f>
        <v>0008/2020</v>
      </c>
      <c r="G127" s="177" cm="1">
        <f t="array" ref="G127">'[3]Relatório Empregados II'!$T128:T128</f>
        <v>2020</v>
      </c>
      <c r="H127" s="149" t="str">
        <f>'[3]Relatório Empregados II'!$W128</f>
        <v>07</v>
      </c>
      <c r="I127" s="150">
        <f>'[3]Relatório Empregados II'!$Y128:$Y128</f>
        <v>0</v>
      </c>
      <c r="J127" s="151">
        <f>'[3]Relatório Empregados II'!$AB128:$AB128</f>
        <v>0</v>
      </c>
      <c r="K127" s="166">
        <f>'[3]Relatório Empregados II'!$AE128:$AE128</f>
        <v>0</v>
      </c>
      <c r="L127" s="167" cm="1">
        <f t="array" ref="L127">'[3]Relatório Empregados II'!$AI128:$AI128</f>
        <v>322205</v>
      </c>
      <c r="M127" s="153">
        <f>'[3]Relatório Empregados II'!$AL128:$AL128</f>
        <v>0</v>
      </c>
      <c r="N127" s="154">
        <f>'[3]Relatório Empregados II'!$AP128</f>
        <v>0</v>
      </c>
      <c r="O127" s="167">
        <f>'[3]Relatório Empregados II'!$AR128</f>
        <v>0</v>
      </c>
      <c r="P127" s="155">
        <f>'[3]Relatório Empregados II'!$AT128:$AT128</f>
        <v>0</v>
      </c>
      <c r="Q127" s="156">
        <f>'[3]Relatório Empregados II'!$AX128:$AX128</f>
        <v>180</v>
      </c>
      <c r="R127" s="157">
        <f>'[3]Relatório Empregados II'!$BA128:$BA128</f>
        <v>0</v>
      </c>
      <c r="S127" s="158" t="str">
        <f>'[3]Relatório Empregados II'!$BE128:$BE128</f>
        <v/>
      </c>
      <c r="T127" s="158" t="str">
        <f>'[3]Relatório Empregados II'!$BH128:$BH128</f>
        <v>CLT</v>
      </c>
      <c r="U127" s="152">
        <f>'[3]Relatório Empregados II'!$BK128:$BK128</f>
        <v>0</v>
      </c>
      <c r="V127" s="169">
        <f>'[3]Relatório Empregados II'!$BN128</f>
        <v>0</v>
      </c>
      <c r="W127" s="210">
        <f>'[3]Relatório Empregados II'!$BP128</f>
        <v>0</v>
      </c>
      <c r="X127" s="144">
        <f>'[3]Relatório Empregados II'!$BR128:$BR128</f>
        <v>1665.93</v>
      </c>
      <c r="Y127" s="161">
        <f>'[3]Relatório Empregados II'!$BU128</f>
        <v>0</v>
      </c>
      <c r="Z127" s="171">
        <f>'[3]Relatório Empregados II'!$BW128:$BW128</f>
        <v>0</v>
      </c>
      <c r="AA127" s="172">
        <f>'[3]Relatório Empregados II'!$CA128:$CA128</f>
        <v>0</v>
      </c>
      <c r="AB127" s="172">
        <f>'[3]Relatório Empregados II'!$CD128:$CD128</f>
        <v>209</v>
      </c>
      <c r="AC127" s="172">
        <f>'[3]Relatório Empregados II'!$CG128:$CG128</f>
        <v>0</v>
      </c>
      <c r="AD127" s="172">
        <f>'[3]Relatório Empregados II'!$CJ128</f>
        <v>0</v>
      </c>
      <c r="AE127" s="172">
        <f>'[3]Relatório Empregados II'!$CL128</f>
        <v>0</v>
      </c>
      <c r="AF127" s="172">
        <f>'[3]Relatório Empregados II'!$CN128:$CN128</f>
        <v>0</v>
      </c>
      <c r="AG127" s="172">
        <f>'[3]Relatório Empregados II'!$CQ128</f>
        <v>0</v>
      </c>
      <c r="AH127" s="144">
        <f>'[3]Relatório Empregados II'!$CS128:$CS128</f>
        <v>201.65</v>
      </c>
      <c r="AI127" s="161">
        <f>'[3]Relatório Empregados II'!$CV128:$CV128</f>
        <v>0</v>
      </c>
      <c r="AJ127" s="144">
        <f>'[3]Relatório Empregados II'!$CY128:$CY128</f>
        <v>700.76571999999999</v>
      </c>
      <c r="AK127" s="161">
        <f>'[3]Relatório Empregados II'!$DB128:$DB128</f>
        <v>700.76571999999999</v>
      </c>
      <c r="AL127" s="144">
        <f>'[3]Relatório Empregados II'!$DE128:$DE128</f>
        <v>0</v>
      </c>
      <c r="AM127" s="144">
        <f>'[3]Relatório Empregados II'!$DH128</f>
        <v>0</v>
      </c>
      <c r="AN127" s="161">
        <f>'[3]Relatório Empregados II'!$DJ128</f>
        <v>700.76571999999999</v>
      </c>
      <c r="AO127" s="144">
        <f>'[3]Relatório Empregados II'!$DL128</f>
        <v>0</v>
      </c>
      <c r="AP127" s="144">
        <f>'[3]Relatório Empregados II'!$DM$3:$DM128</f>
        <v>0</v>
      </c>
      <c r="AQ127" s="161"/>
      <c r="AR127" s="161"/>
      <c r="AS127" s="144">
        <f>'[3]Relatório Empregados II'!$DQ128:$DQ128</f>
        <v>0</v>
      </c>
      <c r="AT127" s="173">
        <f>'[3]Relatório Empregados II'!$DT128</f>
        <v>0</v>
      </c>
      <c r="AU127" s="171">
        <f>'[3]Relatório Empregados II'!$DV128</f>
        <v>0</v>
      </c>
      <c r="AV127" s="171">
        <f>'[3]Relatório Empregados II'!$DX128</f>
        <v>0</v>
      </c>
      <c r="AW127" s="160">
        <f>'[3]Relatório Empregados II'!$DZ128</f>
        <v>0</v>
      </c>
      <c r="AX127" s="160">
        <f>'[3]Relatório Empregados II'!$EB128</f>
        <v>0</v>
      </c>
      <c r="AY127" s="171" t="str">
        <f>'[3]Relatório Empregados II'!$ED128</f>
        <v>SALA DE OBSERVAÇAO</v>
      </c>
      <c r="AZ127" s="160">
        <f>'[3]Relatório Empregados II'!$EH128</f>
        <v>0</v>
      </c>
      <c r="BA127" s="160">
        <f>'[3]Relatório Empregados II'!$EJ128</f>
        <v>0</v>
      </c>
    </row>
    <row r="128" spans="1:53">
      <c r="A128" s="174" t="str">
        <f>IFERROR(('[3]Relatório Empregados II'!$A129:$B129),"")</f>
        <v>31/07/2020</v>
      </c>
      <c r="B128" s="146" t="str">
        <f>'[3]Relatório Empregados II'!$D129:$D129</f>
        <v>12955134000900</v>
      </c>
      <c r="C128" s="162" t="str">
        <f>'[3]Relatório Empregados II'!$G129:$G129</f>
        <v>INSTITUTO DIVA ALVES DO BRASIL</v>
      </c>
      <c r="D128" s="165" t="str">
        <f>'[3]Relatório Empregados II'!$J129</f>
        <v>6033075</v>
      </c>
      <c r="E128" s="147" t="str">
        <f>'[3]Relatório Empregados II'!$L129:L129</f>
        <v>UPA 24H PARQUE LAFAIETE - DUQUE DE CAXIAS I</v>
      </c>
      <c r="F128" s="148" t="str">
        <f>'[3]Relatório Empregados II'!$P129:$P129</f>
        <v>0008/2020</v>
      </c>
      <c r="G128" s="177" cm="1">
        <f t="array" ref="G128">'[3]Relatório Empregados II'!$T129:T129</f>
        <v>2020</v>
      </c>
      <c r="H128" s="149" t="str">
        <f>'[3]Relatório Empregados II'!$W129</f>
        <v>07</v>
      </c>
      <c r="I128" s="150">
        <f>'[3]Relatório Empregados II'!$Y129:$Y129</f>
        <v>0</v>
      </c>
      <c r="J128" s="151">
        <f>'[3]Relatório Empregados II'!$AB129:$AB129</f>
        <v>0</v>
      </c>
      <c r="K128" s="166">
        <f>'[3]Relatório Empregados II'!$AE129:$AE129</f>
        <v>0</v>
      </c>
      <c r="L128" s="167" cm="1">
        <f t="array" ref="L128">'[3]Relatório Empregados II'!$AI129:$AI129</f>
        <v>223505</v>
      </c>
      <c r="M128" s="153">
        <f>'[3]Relatório Empregados II'!$AL129:$AL129</f>
        <v>0</v>
      </c>
      <c r="N128" s="154">
        <f>'[3]Relatório Empregados II'!$AP129</f>
        <v>0</v>
      </c>
      <c r="O128" s="167">
        <f>'[3]Relatório Empregados II'!$AR129</f>
        <v>0</v>
      </c>
      <c r="P128" s="155">
        <f>'[3]Relatório Empregados II'!$AT129:$AT129</f>
        <v>0</v>
      </c>
      <c r="Q128" s="156">
        <f>'[3]Relatório Empregados II'!$AX129:$AX129</f>
        <v>180</v>
      </c>
      <c r="R128" s="157">
        <f>'[3]Relatório Empregados II'!$BA129:$BA129</f>
        <v>0</v>
      </c>
      <c r="S128" s="158" t="str">
        <f>'[3]Relatório Empregados II'!$BE129:$BE129</f>
        <v/>
      </c>
      <c r="T128" s="158" t="str">
        <f>'[3]Relatório Empregados II'!$BH129:$BH129</f>
        <v>CLT</v>
      </c>
      <c r="U128" s="152">
        <f>'[3]Relatório Empregados II'!$BK129:$BK129</f>
        <v>0</v>
      </c>
      <c r="V128" s="169">
        <f>'[3]Relatório Empregados II'!$BN129</f>
        <v>0</v>
      </c>
      <c r="W128" s="210">
        <f>'[3]Relatório Empregados II'!$BP129</f>
        <v>0</v>
      </c>
      <c r="X128" s="144">
        <f>'[3]Relatório Empregados II'!$BR129:$BR129</f>
        <v>3158.96</v>
      </c>
      <c r="Y128" s="161">
        <f>'[3]Relatório Empregados II'!$BU129</f>
        <v>0</v>
      </c>
      <c r="Z128" s="171">
        <f>'[3]Relatório Empregados II'!$BW129:$BW129</f>
        <v>0</v>
      </c>
      <c r="AA128" s="172">
        <f>'[3]Relatório Empregados II'!$CA129:$CA129</f>
        <v>0</v>
      </c>
      <c r="AB128" s="172">
        <f>'[3]Relatório Empregados II'!$CD129:$CD129</f>
        <v>209</v>
      </c>
      <c r="AC128" s="172">
        <f>'[3]Relatório Empregados II'!$CG129:$CG129</f>
        <v>0</v>
      </c>
      <c r="AD128" s="172">
        <f>'[3]Relatório Empregados II'!$CJ129</f>
        <v>0</v>
      </c>
      <c r="AE128" s="172">
        <f>'[3]Relatório Empregados II'!$CL129</f>
        <v>0</v>
      </c>
      <c r="AF128" s="172">
        <f>'[3]Relatório Empregados II'!$CN129:$CN129</f>
        <v>0</v>
      </c>
      <c r="AG128" s="172">
        <f>'[3]Relatório Empregados II'!$CQ129</f>
        <v>0</v>
      </c>
      <c r="AH128" s="144">
        <f>'[3]Relatório Empregados II'!$CS129:$CS129</f>
        <v>375.99</v>
      </c>
      <c r="AI128" s="161">
        <f>'[3]Relatório Empregados II'!$CV129:$CV129</f>
        <v>0</v>
      </c>
      <c r="AJ128" s="144">
        <f>'[3]Relatório Empregados II'!$CY129:$CY129</f>
        <v>1306.5749800000001</v>
      </c>
      <c r="AK128" s="161">
        <f>'[3]Relatório Empregados II'!$DB129:$DB129</f>
        <v>1306.5749800000001</v>
      </c>
      <c r="AL128" s="144">
        <f>'[3]Relatório Empregados II'!$DE129:$DE129</f>
        <v>0</v>
      </c>
      <c r="AM128" s="144">
        <f>'[3]Relatório Empregados II'!$DH129</f>
        <v>0</v>
      </c>
      <c r="AN128" s="161">
        <f>'[3]Relatório Empregados II'!$DJ129</f>
        <v>1306.5749800000001</v>
      </c>
      <c r="AO128" s="144">
        <f>'[3]Relatório Empregados II'!$DL129</f>
        <v>0</v>
      </c>
      <c r="AP128" s="144">
        <f>'[3]Relatório Empregados II'!$DM$3:$DM129</f>
        <v>0</v>
      </c>
      <c r="AQ128" s="161"/>
      <c r="AR128" s="161"/>
      <c r="AS128" s="144">
        <f>'[3]Relatório Empregados II'!$DQ129:$DQ129</f>
        <v>0</v>
      </c>
      <c r="AT128" s="173">
        <f>'[3]Relatório Empregados II'!$DT129</f>
        <v>0</v>
      </c>
      <c r="AU128" s="171">
        <f>'[3]Relatório Empregados II'!$DV129</f>
        <v>0</v>
      </c>
      <c r="AV128" s="171">
        <f>'[3]Relatório Empregados II'!$DX129</f>
        <v>0</v>
      </c>
      <c r="AW128" s="160">
        <f>'[3]Relatório Empregados II'!$DZ129</f>
        <v>0</v>
      </c>
      <c r="AX128" s="160">
        <f>'[3]Relatório Empregados II'!$EB129</f>
        <v>0</v>
      </c>
      <c r="AY128" s="171" t="str">
        <f>'[3]Relatório Empregados II'!$ED129</f>
        <v>CLASSIFICAÇÃO DE RISCO</v>
      </c>
      <c r="AZ128" s="160">
        <f>'[3]Relatório Empregados II'!$EH129</f>
        <v>0</v>
      </c>
      <c r="BA128" s="160">
        <f>'[3]Relatório Empregados II'!$EJ129</f>
        <v>0</v>
      </c>
    </row>
    <row r="129" spans="1:53">
      <c r="A129" s="174" t="str">
        <f>IFERROR(('[3]Relatório Empregados II'!$A130:$B130),"")</f>
        <v>31/07/2020</v>
      </c>
      <c r="B129" s="146" t="str">
        <f>'[3]Relatório Empregados II'!$D130:$D130</f>
        <v>12955134000900</v>
      </c>
      <c r="C129" s="162" t="str">
        <f>'[3]Relatório Empregados II'!$G130:$G130</f>
        <v>INSTITUTO DIVA ALVES DO BRASIL</v>
      </c>
      <c r="D129" s="165" t="str">
        <f>'[3]Relatório Empregados II'!$J130</f>
        <v>6033075</v>
      </c>
      <c r="E129" s="147" t="str">
        <f>'[3]Relatório Empregados II'!$L130:L130</f>
        <v>UPA 24H PARQUE LAFAIETE - DUQUE DE CAXIAS I</v>
      </c>
      <c r="F129" s="148" t="str">
        <f>'[3]Relatório Empregados II'!$P130:$P130</f>
        <v>0008/2020</v>
      </c>
      <c r="G129" s="177" cm="1">
        <f t="array" ref="G129">'[3]Relatório Empregados II'!$T130:T130</f>
        <v>2020</v>
      </c>
      <c r="H129" s="149" t="str">
        <f>'[3]Relatório Empregados II'!$W130</f>
        <v>07</v>
      </c>
      <c r="I129" s="150">
        <f>'[3]Relatório Empregados II'!$Y130:$Y130</f>
        <v>0</v>
      </c>
      <c r="J129" s="151">
        <f>'[3]Relatório Empregados II'!$AB130:$AB130</f>
        <v>0</v>
      </c>
      <c r="K129" s="166">
        <f>'[3]Relatório Empregados II'!$AE130:$AE130</f>
        <v>0</v>
      </c>
      <c r="L129" s="167" cm="1">
        <f t="array" ref="L129">'[3]Relatório Empregados II'!$AI130:$AI130</f>
        <v>223405</v>
      </c>
      <c r="M129" s="153">
        <f>'[3]Relatório Empregados II'!$AL130:$AL130</f>
        <v>0</v>
      </c>
      <c r="N129" s="154">
        <f>'[3]Relatório Empregados II'!$AP130</f>
        <v>0</v>
      </c>
      <c r="O129" s="167">
        <f>'[3]Relatório Empregados II'!$AR130</f>
        <v>0</v>
      </c>
      <c r="P129" s="155">
        <f>'[3]Relatório Empregados II'!$AT130:$AT130</f>
        <v>0</v>
      </c>
      <c r="Q129" s="156">
        <f>'[3]Relatório Empregados II'!$AX130:$AX130</f>
        <v>180</v>
      </c>
      <c r="R129" s="157">
        <f>'[3]Relatório Empregados II'!$BA130:$BA130</f>
        <v>0</v>
      </c>
      <c r="S129" s="158" t="str">
        <f>'[3]Relatório Empregados II'!$BE130:$BE130</f>
        <v/>
      </c>
      <c r="T129" s="158" t="str">
        <f>'[3]Relatório Empregados II'!$BH130:$BH130</f>
        <v>CLT</v>
      </c>
      <c r="U129" s="152">
        <f>'[3]Relatório Empregados II'!$BK130:$BK130</f>
        <v>0</v>
      </c>
      <c r="V129" s="169">
        <f>'[3]Relatório Empregados II'!$BN130</f>
        <v>0</v>
      </c>
      <c r="W129" s="210">
        <f>'[3]Relatório Empregados II'!$BP130</f>
        <v>0</v>
      </c>
      <c r="X129" s="144">
        <f>'[3]Relatório Empregados II'!$BR130:$BR130</f>
        <v>3158.96</v>
      </c>
      <c r="Y129" s="161">
        <f>'[3]Relatório Empregados II'!$BU130</f>
        <v>0</v>
      </c>
      <c r="Z129" s="171">
        <f>'[3]Relatório Empregados II'!$BW130:$BW130</f>
        <v>0</v>
      </c>
      <c r="AA129" s="172">
        <f>'[3]Relatório Empregados II'!$CA130:$CA130</f>
        <v>0</v>
      </c>
      <c r="AB129" s="172">
        <f>'[3]Relatório Empregados II'!$CD130:$CD130</f>
        <v>209</v>
      </c>
      <c r="AC129" s="172">
        <f>'[3]Relatório Empregados II'!$CG130:$CG130</f>
        <v>0</v>
      </c>
      <c r="AD129" s="172">
        <f>'[3]Relatório Empregados II'!$CJ130</f>
        <v>0</v>
      </c>
      <c r="AE129" s="172">
        <f>'[3]Relatório Empregados II'!$CL130</f>
        <v>0</v>
      </c>
      <c r="AF129" s="172">
        <f>'[3]Relatório Empregados II'!$CN130:$CN130</f>
        <v>0</v>
      </c>
      <c r="AG129" s="172">
        <f>'[3]Relatório Empregados II'!$CQ130</f>
        <v>0</v>
      </c>
      <c r="AH129" s="144">
        <f>'[3]Relatório Empregados II'!$CS130:$CS130</f>
        <v>320.99</v>
      </c>
      <c r="AI129" s="161">
        <f>'[3]Relatório Empregados II'!$CV130:$CV130</f>
        <v>0</v>
      </c>
      <c r="AJ129" s="144">
        <f>'[3]Relatório Empregados II'!$CY130:$CY130</f>
        <v>1115.45832</v>
      </c>
      <c r="AK129" s="161">
        <f>'[3]Relatório Empregados II'!$DB130:$DB130</f>
        <v>1115.45832</v>
      </c>
      <c r="AL129" s="144">
        <f>'[3]Relatório Empregados II'!$DE130:$DE130</f>
        <v>0</v>
      </c>
      <c r="AM129" s="144">
        <f>'[3]Relatório Empregados II'!$DH130</f>
        <v>0</v>
      </c>
      <c r="AN129" s="161">
        <f>'[3]Relatório Empregados II'!$DJ130</f>
        <v>1115.45832</v>
      </c>
      <c r="AO129" s="144">
        <f>'[3]Relatório Empregados II'!$DL130</f>
        <v>0</v>
      </c>
      <c r="AP129" s="144">
        <f>'[3]Relatório Empregados II'!$DM$3:$DM130</f>
        <v>0</v>
      </c>
      <c r="AQ129" s="161"/>
      <c r="AR129" s="161"/>
      <c r="AS129" s="144">
        <f>'[3]Relatório Empregados II'!$DQ130:$DQ130</f>
        <v>0</v>
      </c>
      <c r="AT129" s="173">
        <f>'[3]Relatório Empregados II'!$DT130</f>
        <v>0</v>
      </c>
      <c r="AU129" s="171">
        <f>'[3]Relatório Empregados II'!$DV130</f>
        <v>0</v>
      </c>
      <c r="AV129" s="171">
        <f>'[3]Relatório Empregados II'!$DX130</f>
        <v>0</v>
      </c>
      <c r="AW129" s="160">
        <f>'[3]Relatório Empregados II'!$DZ130</f>
        <v>0</v>
      </c>
      <c r="AX129" s="160">
        <f>'[3]Relatório Empregados II'!$EB130</f>
        <v>0</v>
      </c>
      <c r="AY129" s="171" t="str">
        <f>'[3]Relatório Empregados II'!$ED130</f>
        <v>FARMACIA HOSPITALAR</v>
      </c>
      <c r="AZ129" s="160">
        <f>'[3]Relatório Empregados II'!$EH130</f>
        <v>0</v>
      </c>
      <c r="BA129" s="160">
        <f>'[3]Relatório Empregados II'!$EJ130</f>
        <v>0</v>
      </c>
    </row>
    <row r="130" spans="1:53">
      <c r="A130" s="174" t="str">
        <f>IFERROR(('[3]Relatório Empregados II'!$A131:$B131),"")</f>
        <v>31/07/2020</v>
      </c>
      <c r="B130" s="146" t="str">
        <f>'[3]Relatório Empregados II'!$D131:$D131</f>
        <v>12955134000900</v>
      </c>
      <c r="C130" s="162" t="str">
        <f>'[3]Relatório Empregados II'!$G131:$G131</f>
        <v>INSTITUTO DIVA ALVES DO BRASIL</v>
      </c>
      <c r="D130" s="165" t="str">
        <f>'[3]Relatório Empregados II'!$J131</f>
        <v>6033075</v>
      </c>
      <c r="E130" s="147" t="str">
        <f>'[3]Relatório Empregados II'!$L131:L131</f>
        <v>UPA 24H PARQUE LAFAIETE - DUQUE DE CAXIAS I</v>
      </c>
      <c r="F130" s="148" t="str">
        <f>'[3]Relatório Empregados II'!$P131:$P131</f>
        <v>0008/2020</v>
      </c>
      <c r="G130" s="177" cm="1">
        <f t="array" ref="G130">'[3]Relatório Empregados II'!$T131:T131</f>
        <v>2020</v>
      </c>
      <c r="H130" s="149" t="str">
        <f>'[3]Relatório Empregados II'!$W131</f>
        <v>07</v>
      </c>
      <c r="I130" s="150">
        <f>'[3]Relatório Empregados II'!$Y131:$Y131</f>
        <v>0</v>
      </c>
      <c r="J130" s="151">
        <f>'[3]Relatório Empregados II'!$AB131:$AB131</f>
        <v>0</v>
      </c>
      <c r="K130" s="166">
        <f>'[3]Relatório Empregados II'!$AE131:$AE131</f>
        <v>0</v>
      </c>
      <c r="L130" s="167" cm="1">
        <f t="array" ref="L130">'[3]Relatório Empregados II'!$AI131:$AI131</f>
        <v>322205</v>
      </c>
      <c r="M130" s="153">
        <f>'[3]Relatório Empregados II'!$AL131:$AL131</f>
        <v>0</v>
      </c>
      <c r="N130" s="154">
        <f>'[3]Relatório Empregados II'!$AP131</f>
        <v>0</v>
      </c>
      <c r="O130" s="167">
        <f>'[3]Relatório Empregados II'!$AR131</f>
        <v>0</v>
      </c>
      <c r="P130" s="155">
        <f>'[3]Relatório Empregados II'!$AT131:$AT131</f>
        <v>0</v>
      </c>
      <c r="Q130" s="156">
        <f>'[3]Relatório Empregados II'!$AX131:$AX131</f>
        <v>180</v>
      </c>
      <c r="R130" s="157">
        <f>'[3]Relatório Empregados II'!$BA131:$BA131</f>
        <v>0</v>
      </c>
      <c r="S130" s="158" t="str">
        <f>'[3]Relatório Empregados II'!$BE131:$BE131</f>
        <v/>
      </c>
      <c r="T130" s="158" t="str">
        <f>'[3]Relatório Empregados II'!$BH131:$BH131</f>
        <v>CLT</v>
      </c>
      <c r="U130" s="152">
        <f>'[3]Relatório Empregados II'!$BK131:$BK131</f>
        <v>0</v>
      </c>
      <c r="V130" s="169">
        <f>'[3]Relatório Empregados II'!$BN131</f>
        <v>0</v>
      </c>
      <c r="W130" s="210">
        <f>'[3]Relatório Empregados II'!$BP131</f>
        <v>0</v>
      </c>
      <c r="X130" s="144">
        <f>'[3]Relatório Empregados II'!$BR131:$BR131</f>
        <v>1665.93</v>
      </c>
      <c r="Y130" s="161">
        <f>'[3]Relatório Empregados II'!$BU131</f>
        <v>0</v>
      </c>
      <c r="Z130" s="171">
        <f>'[3]Relatório Empregados II'!$BW131:$BW131</f>
        <v>0</v>
      </c>
      <c r="AA130" s="172">
        <f>'[3]Relatório Empregados II'!$CA131:$CA131</f>
        <v>0</v>
      </c>
      <c r="AB130" s="172">
        <f>'[3]Relatório Empregados II'!$CD131:$CD131</f>
        <v>181.13</v>
      </c>
      <c r="AC130" s="172">
        <f>'[3]Relatório Empregados II'!$CG131:$CG131</f>
        <v>0</v>
      </c>
      <c r="AD130" s="172">
        <f>'[3]Relatório Empregados II'!$CJ131</f>
        <v>0</v>
      </c>
      <c r="AE130" s="172">
        <f>'[3]Relatório Empregados II'!$CL131</f>
        <v>0</v>
      </c>
      <c r="AF130" s="172">
        <f>'[3]Relatório Empregados II'!$CN131:$CN131</f>
        <v>0</v>
      </c>
      <c r="AG130" s="172">
        <f>'[3]Relatório Empregados II'!$CQ131</f>
        <v>0</v>
      </c>
      <c r="AH130" s="144">
        <f>'[3]Relatório Empregados II'!$CS131:$CS131</f>
        <v>143.38</v>
      </c>
      <c r="AI130" s="161">
        <f>'[3]Relatório Empregados II'!$CV131:$CV131</f>
        <v>0</v>
      </c>
      <c r="AJ130" s="144">
        <f>'[3]Relatório Empregados II'!$CY131:$CY131</f>
        <v>560.02822000000003</v>
      </c>
      <c r="AK130" s="161">
        <f>'[3]Relatório Empregados II'!$DB131:$DB131</f>
        <v>560.02822000000003</v>
      </c>
      <c r="AL130" s="144">
        <f>'[3]Relatório Empregados II'!$DE131:$DE131</f>
        <v>0</v>
      </c>
      <c r="AM130" s="144">
        <f>'[3]Relatório Empregados II'!$DH131</f>
        <v>0</v>
      </c>
      <c r="AN130" s="161">
        <f>'[3]Relatório Empregados II'!$DJ131</f>
        <v>560.02822000000003</v>
      </c>
      <c r="AO130" s="144">
        <f>'[3]Relatório Empregados II'!$DL131</f>
        <v>0</v>
      </c>
      <c r="AP130" s="144">
        <f>'[3]Relatório Empregados II'!$DM$3:$DM131</f>
        <v>0</v>
      </c>
      <c r="AQ130" s="161"/>
      <c r="AR130" s="161"/>
      <c r="AS130" s="144">
        <f>'[3]Relatório Empregados II'!$DQ131:$DQ131</f>
        <v>0</v>
      </c>
      <c r="AT130" s="173">
        <f>'[3]Relatório Empregados II'!$DT131</f>
        <v>0</v>
      </c>
      <c r="AU130" s="171">
        <f>'[3]Relatório Empregados II'!$DV131</f>
        <v>0</v>
      </c>
      <c r="AV130" s="171">
        <f>'[3]Relatório Empregados II'!$DX131</f>
        <v>0</v>
      </c>
      <c r="AW130" s="160">
        <f>'[3]Relatório Empregados II'!$DZ131</f>
        <v>0</v>
      </c>
      <c r="AX130" s="160">
        <f>'[3]Relatório Empregados II'!$EB131</f>
        <v>0</v>
      </c>
      <c r="AY130" s="171" t="str">
        <f>'[3]Relatório Empregados II'!$ED131</f>
        <v>SALA DE MEDICAÇAO</v>
      </c>
      <c r="AZ130" s="160">
        <f>'[3]Relatório Empregados II'!$EH131</f>
        <v>0</v>
      </c>
      <c r="BA130" s="160">
        <f>'[3]Relatório Empregados II'!$EJ131</f>
        <v>0</v>
      </c>
    </row>
    <row r="131" spans="1:53">
      <c r="A131" s="174" t="str">
        <f>IFERROR(('[3]Relatório Empregados II'!$A132:$B132),"")</f>
        <v>31/07/2020</v>
      </c>
      <c r="B131" s="146" t="str">
        <f>'[3]Relatório Empregados II'!$D132:$D132</f>
        <v>12955134000900</v>
      </c>
      <c r="C131" s="162" t="str">
        <f>'[3]Relatório Empregados II'!$G132:$G132</f>
        <v>INSTITUTO DIVA ALVES DO BRASIL</v>
      </c>
      <c r="D131" s="165" t="str">
        <f>'[3]Relatório Empregados II'!$J132</f>
        <v>6033075</v>
      </c>
      <c r="E131" s="147" t="str">
        <f>'[3]Relatório Empregados II'!$L132:L132</f>
        <v>UPA 24H PARQUE LAFAIETE - DUQUE DE CAXIAS I</v>
      </c>
      <c r="F131" s="148" t="str">
        <f>'[3]Relatório Empregados II'!$P132:$P132</f>
        <v>0008/2020</v>
      </c>
      <c r="G131" s="177" cm="1">
        <f t="array" ref="G131">'[3]Relatório Empregados II'!$T132:T132</f>
        <v>2020</v>
      </c>
      <c r="H131" s="149" t="str">
        <f>'[3]Relatório Empregados II'!$W132</f>
        <v>07</v>
      </c>
      <c r="I131" s="150">
        <f>'[3]Relatório Empregados II'!$Y132:$Y132</f>
        <v>0</v>
      </c>
      <c r="J131" s="151">
        <f>'[3]Relatório Empregados II'!$AB132:$AB132</f>
        <v>0</v>
      </c>
      <c r="K131" s="166">
        <f>'[3]Relatório Empregados II'!$AE132:$AE132</f>
        <v>0</v>
      </c>
      <c r="L131" s="167" cm="1">
        <f t="array" ref="L131">'[3]Relatório Empregados II'!$AI132:$AI132</f>
        <v>251605</v>
      </c>
      <c r="M131" s="153">
        <f>'[3]Relatório Empregados II'!$AL132:$AL132</f>
        <v>0</v>
      </c>
      <c r="N131" s="154">
        <f>'[3]Relatório Empregados II'!$AP132</f>
        <v>0</v>
      </c>
      <c r="O131" s="167">
        <f>'[3]Relatório Empregados II'!$AR132</f>
        <v>0</v>
      </c>
      <c r="P131" s="155">
        <f>'[3]Relatório Empregados II'!$AT132:$AT132</f>
        <v>0</v>
      </c>
      <c r="Q131" s="156">
        <f>'[3]Relatório Empregados II'!$AX132:$AX132</f>
        <v>150</v>
      </c>
      <c r="R131" s="157">
        <f>'[3]Relatório Empregados II'!$BA132:$BA132</f>
        <v>0</v>
      </c>
      <c r="S131" s="158" t="str">
        <f>'[3]Relatório Empregados II'!$BE132:$BE132</f>
        <v/>
      </c>
      <c r="T131" s="158" t="str">
        <f>'[3]Relatório Empregados II'!$BH132:$BH132</f>
        <v>CLT</v>
      </c>
      <c r="U131" s="152">
        <f>'[3]Relatório Empregados II'!$BK132:$BK132</f>
        <v>0</v>
      </c>
      <c r="V131" s="169">
        <f>'[3]Relatório Empregados II'!$BN132</f>
        <v>0</v>
      </c>
      <c r="W131" s="210">
        <f>'[3]Relatório Empregados II'!$BP132</f>
        <v>0</v>
      </c>
      <c r="X131" s="144">
        <f>'[3]Relatório Empregados II'!$BR132:$BR132</f>
        <v>3158.97</v>
      </c>
      <c r="Y131" s="161">
        <f>'[3]Relatório Empregados II'!$BU132</f>
        <v>0</v>
      </c>
      <c r="Z131" s="171">
        <f>'[3]Relatório Empregados II'!$BW132:$BW132</f>
        <v>0</v>
      </c>
      <c r="AA131" s="172">
        <f>'[3]Relatório Empregados II'!$CA132:$CA132</f>
        <v>0</v>
      </c>
      <c r="AB131" s="172">
        <f>'[3]Relatório Empregados II'!$CD132:$CD132</f>
        <v>0</v>
      </c>
      <c r="AC131" s="172">
        <f>'[3]Relatório Empregados II'!$CG132:$CG132</f>
        <v>0</v>
      </c>
      <c r="AD131" s="172">
        <f>'[3]Relatório Empregados II'!$CJ132</f>
        <v>0</v>
      </c>
      <c r="AE131" s="172">
        <f>'[3]Relatório Empregados II'!$CL132</f>
        <v>0</v>
      </c>
      <c r="AF131" s="172">
        <f>'[3]Relatório Empregados II'!$CN132:$CN132</f>
        <v>3367.97</v>
      </c>
      <c r="AG131" s="172">
        <f>'[3]Relatório Empregados II'!$CQ132</f>
        <v>0</v>
      </c>
      <c r="AH131" s="144">
        <f>'[3]Relatório Empregados II'!$CS132:$CS132</f>
        <v>269.43</v>
      </c>
      <c r="AI131" s="161">
        <f>'[3]Relatório Empregados II'!$CV132:$CV132</f>
        <v>0</v>
      </c>
      <c r="AJ131" s="144">
        <f>'[3]Relatório Empregados II'!$CY132:$CY132</f>
        <v>936.29566</v>
      </c>
      <c r="AK131" s="161">
        <f>'[3]Relatório Empregados II'!$DB132:$DB132</f>
        <v>936.29566</v>
      </c>
      <c r="AL131" s="144">
        <f>'[3]Relatório Empregados II'!$DE132:$DE132</f>
        <v>0</v>
      </c>
      <c r="AM131" s="144">
        <f>'[3]Relatório Empregados II'!$DH132</f>
        <v>0</v>
      </c>
      <c r="AN131" s="161">
        <f>'[3]Relatório Empregados II'!$DJ132</f>
        <v>936.29566</v>
      </c>
      <c r="AO131" s="144">
        <f>'[3]Relatório Empregados II'!$DL132</f>
        <v>0</v>
      </c>
      <c r="AP131" s="144">
        <f>'[3]Relatório Empregados II'!$DM$3:$DM132</f>
        <v>0</v>
      </c>
      <c r="AQ131" s="161"/>
      <c r="AR131" s="161"/>
      <c r="AS131" s="144">
        <f>'[3]Relatório Empregados II'!$DQ132:$DQ132</f>
        <v>0</v>
      </c>
      <c r="AT131" s="173">
        <f>'[3]Relatório Empregados II'!$DT132</f>
        <v>0</v>
      </c>
      <c r="AU131" s="171">
        <f>'[3]Relatório Empregados II'!$DV132</f>
        <v>0</v>
      </c>
      <c r="AV131" s="171">
        <f>'[3]Relatório Empregados II'!$DX132</f>
        <v>0</v>
      </c>
      <c r="AW131" s="160">
        <f>'[3]Relatório Empregados II'!$DZ132</f>
        <v>0</v>
      </c>
      <c r="AX131" s="160">
        <f>'[3]Relatório Empregados II'!$EB132</f>
        <v>0</v>
      </c>
      <c r="AY131" s="171" t="str">
        <f>'[3]Relatório Empregados II'!$ED132</f>
        <v>SALA DE ATENTIMENTO SOCIAL</v>
      </c>
      <c r="AZ131" s="160">
        <f>'[3]Relatório Empregados II'!$EH132</f>
        <v>0</v>
      </c>
      <c r="BA131" s="160">
        <f>'[3]Relatório Empregados II'!$EJ132</f>
        <v>0</v>
      </c>
    </row>
    <row r="132" spans="1:53">
      <c r="A132" s="174" t="str">
        <f>IFERROR(('[3]Relatório Empregados II'!$A133:$B133),"")</f>
        <v>31/07/2020</v>
      </c>
      <c r="B132" s="146" t="str">
        <f>'[3]Relatório Empregados II'!$D133:$D133</f>
        <v>12955134000900</v>
      </c>
      <c r="C132" s="162" t="str">
        <f>'[3]Relatório Empregados II'!$G133:$G133</f>
        <v>INSTITUTO DIVA ALVES DO BRASIL</v>
      </c>
      <c r="D132" s="165" t="str">
        <f>'[3]Relatório Empregados II'!$J133</f>
        <v>6033075</v>
      </c>
      <c r="E132" s="147" t="str">
        <f>'[3]Relatório Empregados II'!$L133:L133</f>
        <v>UPA 24H PARQUE LAFAIETE - DUQUE DE CAXIAS I</v>
      </c>
      <c r="F132" s="148" t="str">
        <f>'[3]Relatório Empregados II'!$P133:$P133</f>
        <v>0008/2020</v>
      </c>
      <c r="G132" s="177" cm="1">
        <f t="array" ref="G132">'[3]Relatório Empregados II'!$T133:T133</f>
        <v>2020</v>
      </c>
      <c r="H132" s="149" t="str">
        <f>'[3]Relatório Empregados II'!$W133</f>
        <v>07</v>
      </c>
      <c r="I132" s="150">
        <f>'[3]Relatório Empregados II'!$Y133:$Y133</f>
        <v>0</v>
      </c>
      <c r="J132" s="151">
        <f>'[3]Relatório Empregados II'!$AB133:$AB133</f>
        <v>0</v>
      </c>
      <c r="K132" s="166">
        <f>'[3]Relatório Empregados II'!$AE133:$AE133</f>
        <v>0</v>
      </c>
      <c r="L132" s="167" cm="1">
        <f t="array" ref="L132">'[3]Relatório Empregados II'!$AI133:$AI133</f>
        <v>251605</v>
      </c>
      <c r="M132" s="153">
        <f>'[3]Relatório Empregados II'!$AL133:$AL133</f>
        <v>0</v>
      </c>
      <c r="N132" s="154">
        <f>'[3]Relatório Empregados II'!$AP133</f>
        <v>0</v>
      </c>
      <c r="O132" s="167">
        <f>'[3]Relatório Empregados II'!$AR133</f>
        <v>0</v>
      </c>
      <c r="P132" s="155">
        <f>'[3]Relatório Empregados II'!$AT133:$AT133</f>
        <v>0</v>
      </c>
      <c r="Q132" s="156">
        <f>'[3]Relatório Empregados II'!$AX133:$AX133</f>
        <v>150</v>
      </c>
      <c r="R132" s="157">
        <f>'[3]Relatório Empregados II'!$BA133:$BA133</f>
        <v>0</v>
      </c>
      <c r="S132" s="158" t="str">
        <f>'[3]Relatório Empregados II'!$BE133:$BE133</f>
        <v/>
      </c>
      <c r="T132" s="158" t="str">
        <f>'[3]Relatório Empregados II'!$BH133:$BH133</f>
        <v>CLT</v>
      </c>
      <c r="U132" s="152">
        <f>'[3]Relatório Empregados II'!$BK133:$BK133</f>
        <v>0</v>
      </c>
      <c r="V132" s="169">
        <f>'[3]Relatório Empregados II'!$BN133</f>
        <v>0</v>
      </c>
      <c r="W132" s="210">
        <f>'[3]Relatório Empregados II'!$BP133</f>
        <v>0</v>
      </c>
      <c r="X132" s="144">
        <f>'[3]Relatório Empregados II'!$BR133:$BR133</f>
        <v>3158.97</v>
      </c>
      <c r="Y132" s="161">
        <f>'[3]Relatório Empregados II'!$BU133</f>
        <v>0</v>
      </c>
      <c r="Z132" s="171">
        <f>'[3]Relatório Empregados II'!$BW133:$BW133</f>
        <v>0</v>
      </c>
      <c r="AA132" s="172">
        <f>'[3]Relatório Empregados II'!$CA133:$CA133</f>
        <v>0</v>
      </c>
      <c r="AB132" s="172">
        <f>'[3]Relatório Empregados II'!$CD133:$CD133</f>
        <v>209</v>
      </c>
      <c r="AC132" s="172">
        <f>'[3]Relatório Empregados II'!$CG133:$CG133</f>
        <v>0</v>
      </c>
      <c r="AD132" s="172">
        <f>'[3]Relatório Empregados II'!$CJ133</f>
        <v>0</v>
      </c>
      <c r="AE132" s="172">
        <f>'[3]Relatório Empregados II'!$CL133</f>
        <v>0</v>
      </c>
      <c r="AF132" s="172">
        <f>'[3]Relatório Empregados II'!$CN133:$CN133</f>
        <v>0</v>
      </c>
      <c r="AG132" s="172">
        <f>'[3]Relatório Empregados II'!$CQ133</f>
        <v>0</v>
      </c>
      <c r="AH132" s="144">
        <f>'[3]Relatório Empregados II'!$CS133:$CS133</f>
        <v>269.43</v>
      </c>
      <c r="AI132" s="161">
        <f>'[3]Relatório Empregados II'!$CV133:$CV133</f>
        <v>0</v>
      </c>
      <c r="AJ132" s="144">
        <f>'[3]Relatório Empregados II'!$CY133:$CY133</f>
        <v>936.29566</v>
      </c>
      <c r="AK132" s="161">
        <f>'[3]Relatório Empregados II'!$DB133:$DB133</f>
        <v>936.29566</v>
      </c>
      <c r="AL132" s="144">
        <f>'[3]Relatório Empregados II'!$DE133:$DE133</f>
        <v>0</v>
      </c>
      <c r="AM132" s="144">
        <f>'[3]Relatório Empregados II'!$DH133</f>
        <v>0</v>
      </c>
      <c r="AN132" s="161">
        <f>'[3]Relatório Empregados II'!$DJ133</f>
        <v>936.29566</v>
      </c>
      <c r="AO132" s="144">
        <f>'[3]Relatório Empregados II'!$DL133</f>
        <v>0</v>
      </c>
      <c r="AP132" s="144">
        <f>'[3]Relatório Empregados II'!$DM$3:$DM133</f>
        <v>0</v>
      </c>
      <c r="AQ132" s="161"/>
      <c r="AR132" s="161"/>
      <c r="AS132" s="144">
        <f>'[3]Relatório Empregados II'!$DQ133:$DQ133</f>
        <v>0</v>
      </c>
      <c r="AT132" s="173">
        <f>'[3]Relatório Empregados II'!$DT133</f>
        <v>0</v>
      </c>
      <c r="AU132" s="171">
        <f>'[3]Relatório Empregados II'!$DV133</f>
        <v>0</v>
      </c>
      <c r="AV132" s="171">
        <f>'[3]Relatório Empregados II'!$DX133</f>
        <v>0</v>
      </c>
      <c r="AW132" s="160">
        <f>'[3]Relatório Empregados II'!$DZ133</f>
        <v>0</v>
      </c>
      <c r="AX132" s="160">
        <f>'[3]Relatório Empregados II'!$EB133</f>
        <v>0</v>
      </c>
      <c r="AY132" s="171" t="str">
        <f>'[3]Relatório Empregados II'!$ED133</f>
        <v>SALA DE ATENTIMENTO SOCIAL</v>
      </c>
      <c r="AZ132" s="160">
        <f>'[3]Relatório Empregados II'!$EH133</f>
        <v>0</v>
      </c>
      <c r="BA132" s="160">
        <f>'[3]Relatório Empregados II'!$EJ133</f>
        <v>0</v>
      </c>
    </row>
    <row r="133" spans="1:53">
      <c r="A133" s="174" t="str">
        <f>IFERROR(('[3]Relatório Empregados II'!$A134:$B134),"")</f>
        <v>31/07/2020</v>
      </c>
      <c r="B133" s="146" t="str">
        <f>'[3]Relatório Empregados II'!$D134:$D134</f>
        <v>12955134000900</v>
      </c>
      <c r="C133" s="162" t="str">
        <f>'[3]Relatório Empregados II'!$G134:$G134</f>
        <v>INSTITUTO DIVA ALVES DO BRASIL</v>
      </c>
      <c r="D133" s="165" t="str">
        <f>'[3]Relatório Empregados II'!$J134</f>
        <v>6033075</v>
      </c>
      <c r="E133" s="147" t="str">
        <f>'[3]Relatório Empregados II'!$L134:L134</f>
        <v>UPA 24H PARQUE LAFAIETE - DUQUE DE CAXIAS I</v>
      </c>
      <c r="F133" s="148" t="str">
        <f>'[3]Relatório Empregados II'!$P134:$P134</f>
        <v>0008/2020</v>
      </c>
      <c r="G133" s="177" cm="1">
        <f t="array" ref="G133">'[3]Relatório Empregados II'!$T134:T134</f>
        <v>2020</v>
      </c>
      <c r="H133" s="149" t="str">
        <f>'[3]Relatório Empregados II'!$W134</f>
        <v>07</v>
      </c>
      <c r="I133" s="150">
        <f>'[3]Relatório Empregados II'!$Y134:$Y134</f>
        <v>0</v>
      </c>
      <c r="J133" s="151">
        <f>'[3]Relatório Empregados II'!$AB134:$AB134</f>
        <v>0</v>
      </c>
      <c r="K133" s="166">
        <f>'[3]Relatório Empregados II'!$AE134:$AE134</f>
        <v>0</v>
      </c>
      <c r="L133" s="167" cm="1">
        <f t="array" ref="L133">'[3]Relatório Empregados II'!$AI134:$AI134</f>
        <v>514320</v>
      </c>
      <c r="M133" s="153">
        <f>'[3]Relatório Empregados II'!$AL134:$AL134</f>
        <v>0</v>
      </c>
      <c r="N133" s="154">
        <f>'[3]Relatório Empregados II'!$AP134</f>
        <v>0</v>
      </c>
      <c r="O133" s="167">
        <f>'[3]Relatório Empregados II'!$AR134</f>
        <v>0</v>
      </c>
      <c r="P133" s="155">
        <f>'[3]Relatório Empregados II'!$AT134:$AT134</f>
        <v>0</v>
      </c>
      <c r="Q133" s="156">
        <f>'[3]Relatório Empregados II'!$AX134:$AX134</f>
        <v>180</v>
      </c>
      <c r="R133" s="157">
        <f>'[3]Relatório Empregados II'!$BA134:$BA134</f>
        <v>0</v>
      </c>
      <c r="S133" s="158" t="str">
        <f>'[3]Relatório Empregados II'!$BE134:$BE134</f>
        <v/>
      </c>
      <c r="T133" s="158" t="str">
        <f>'[3]Relatório Empregados II'!$BH134:$BH134</f>
        <v>CLT</v>
      </c>
      <c r="U133" s="152">
        <f>'[3]Relatório Empregados II'!$BK134:$BK134</f>
        <v>0</v>
      </c>
      <c r="V133" s="169">
        <f>'[3]Relatório Empregados II'!$BN134</f>
        <v>0</v>
      </c>
      <c r="W133" s="210">
        <f>'[3]Relatório Empregados II'!$BP134</f>
        <v>0</v>
      </c>
      <c r="X133" s="144">
        <f>'[3]Relatório Empregados II'!$BR134:$BR134</f>
        <v>1238.1099999999999</v>
      </c>
      <c r="Y133" s="161">
        <f>'[3]Relatório Empregados II'!$BU134</f>
        <v>0</v>
      </c>
      <c r="Z133" s="171">
        <f>'[3]Relatório Empregados II'!$BW134:$BW134</f>
        <v>0</v>
      </c>
      <c r="AA133" s="172">
        <f>'[3]Relatório Empregados II'!$CA134:$CA134</f>
        <v>0</v>
      </c>
      <c r="AB133" s="172">
        <f>'[3]Relatório Empregados II'!$CD134:$CD134</f>
        <v>209</v>
      </c>
      <c r="AC133" s="172">
        <f>'[3]Relatório Empregados II'!$CG134:$CG134</f>
        <v>0</v>
      </c>
      <c r="AD133" s="172">
        <f>'[3]Relatório Empregados II'!$CJ134</f>
        <v>0</v>
      </c>
      <c r="AE133" s="172">
        <f>'[3]Relatório Empregados II'!$CL134</f>
        <v>0</v>
      </c>
      <c r="AF133" s="172">
        <f>'[3]Relatório Empregados II'!$CN134:$CN134</f>
        <v>0</v>
      </c>
      <c r="AG133" s="172">
        <f>'[3]Relatório Empregados II'!$CQ134</f>
        <v>0</v>
      </c>
      <c r="AH133" s="144">
        <f>'[3]Relatório Empregados II'!$CS134:$CS134</f>
        <v>115.76</v>
      </c>
      <c r="AI133" s="161">
        <f>'[3]Relatório Empregados II'!$CV134:$CV134</f>
        <v>0</v>
      </c>
      <c r="AJ133" s="144">
        <f>'[3]Relatório Empregados II'!$CY134:$CY134</f>
        <v>402.29658000000001</v>
      </c>
      <c r="AK133" s="161">
        <f>'[3]Relatório Empregados II'!$DB134:$DB134</f>
        <v>402.29658000000001</v>
      </c>
      <c r="AL133" s="144">
        <f>'[3]Relatório Empregados II'!$DE134:$DE134</f>
        <v>0</v>
      </c>
      <c r="AM133" s="144">
        <f>'[3]Relatório Empregados II'!$DH134</f>
        <v>0</v>
      </c>
      <c r="AN133" s="161">
        <f>'[3]Relatório Empregados II'!$DJ134</f>
        <v>402.29658000000001</v>
      </c>
      <c r="AO133" s="144">
        <f>'[3]Relatório Empregados II'!$DL134</f>
        <v>0</v>
      </c>
      <c r="AP133" s="144">
        <f>'[3]Relatório Empregados II'!$DM$3:$DM134</f>
        <v>0</v>
      </c>
      <c r="AQ133" s="161"/>
      <c r="AR133" s="161"/>
      <c r="AS133" s="144">
        <f>'[3]Relatório Empregados II'!$DQ134:$DQ134</f>
        <v>0</v>
      </c>
      <c r="AT133" s="173">
        <f>'[3]Relatório Empregados II'!$DT134</f>
        <v>0</v>
      </c>
      <c r="AU133" s="171">
        <f>'[3]Relatório Empregados II'!$DV134</f>
        <v>0</v>
      </c>
      <c r="AV133" s="171">
        <f>'[3]Relatório Empregados II'!$DX134</f>
        <v>0</v>
      </c>
      <c r="AW133" s="160">
        <f>'[3]Relatório Empregados II'!$DZ134</f>
        <v>0</v>
      </c>
      <c r="AX133" s="160">
        <f>'[3]Relatório Empregados II'!$EB134</f>
        <v>0</v>
      </c>
      <c r="AY133" s="171" t="str">
        <f>'[3]Relatório Empregados II'!$ED134</f>
        <v>HIGIENIZAÇAO</v>
      </c>
      <c r="AZ133" s="160">
        <f>'[3]Relatório Empregados II'!$EH134</f>
        <v>0</v>
      </c>
      <c r="BA133" s="160">
        <f>'[3]Relatório Empregados II'!$EJ134</f>
        <v>0</v>
      </c>
    </row>
    <row r="134" spans="1:53">
      <c r="A134" s="174" t="str">
        <f>IFERROR(('[3]Relatório Empregados II'!$A135:$B135),"")</f>
        <v>31/07/2020</v>
      </c>
      <c r="B134" s="146" t="str">
        <f>'[3]Relatório Empregados II'!$D135:$D135</f>
        <v>12955134000900</v>
      </c>
      <c r="C134" s="162" t="str">
        <f>'[3]Relatório Empregados II'!$G135:$G135</f>
        <v>INSTITUTO DIVA ALVES DO BRASIL</v>
      </c>
      <c r="D134" s="165" t="str">
        <f>'[3]Relatório Empregados II'!$J135</f>
        <v>6033075</v>
      </c>
      <c r="E134" s="147" t="str">
        <f>'[3]Relatório Empregados II'!$L135:L135</f>
        <v>UPA 24H PARQUE LAFAIETE - DUQUE DE CAXIAS I</v>
      </c>
      <c r="F134" s="148" t="str">
        <f>'[3]Relatório Empregados II'!$P135:$P135</f>
        <v>0008/2020</v>
      </c>
      <c r="G134" s="177" cm="1">
        <f t="array" ref="G134">'[3]Relatório Empregados II'!$T135:T135</f>
        <v>2020</v>
      </c>
      <c r="H134" s="149" t="str">
        <f>'[3]Relatório Empregados II'!$W135</f>
        <v>07</v>
      </c>
      <c r="I134" s="150">
        <f>'[3]Relatório Empregados II'!$Y135:$Y135</f>
        <v>0</v>
      </c>
      <c r="J134" s="151">
        <f>'[3]Relatório Empregados II'!$AB135:$AB135</f>
        <v>0</v>
      </c>
      <c r="K134" s="166">
        <f>'[3]Relatório Empregados II'!$AE135:$AE135</f>
        <v>0</v>
      </c>
      <c r="L134" s="167" cm="1">
        <f t="array" ref="L134">'[3]Relatório Empregados II'!$AI135:$AI135</f>
        <v>322205</v>
      </c>
      <c r="M134" s="153">
        <f>'[3]Relatório Empregados II'!$AL135:$AL135</f>
        <v>0</v>
      </c>
      <c r="N134" s="154">
        <f>'[3]Relatório Empregados II'!$AP135</f>
        <v>0</v>
      </c>
      <c r="O134" s="167">
        <f>'[3]Relatório Empregados II'!$AR135</f>
        <v>0</v>
      </c>
      <c r="P134" s="155">
        <f>'[3]Relatório Empregados II'!$AT135:$AT135</f>
        <v>0</v>
      </c>
      <c r="Q134" s="156">
        <f>'[3]Relatório Empregados II'!$AX135:$AX135</f>
        <v>180</v>
      </c>
      <c r="R134" s="157">
        <f>'[3]Relatório Empregados II'!$BA135:$BA135</f>
        <v>0</v>
      </c>
      <c r="S134" s="158" t="str">
        <f>'[3]Relatório Empregados II'!$BE135:$BE135</f>
        <v/>
      </c>
      <c r="T134" s="158" t="str">
        <f>'[3]Relatório Empregados II'!$BH135:$BH135</f>
        <v>CLT</v>
      </c>
      <c r="U134" s="152">
        <f>'[3]Relatório Empregados II'!$BK135:$BK135</f>
        <v>0</v>
      </c>
      <c r="V134" s="169">
        <f>'[3]Relatório Empregados II'!$BN135</f>
        <v>0</v>
      </c>
      <c r="W134" s="210">
        <f>'[3]Relatório Empregados II'!$BP135</f>
        <v>0</v>
      </c>
      <c r="X134" s="144">
        <f>'[3]Relatório Empregados II'!$BR135:$BR135</f>
        <v>1665.93</v>
      </c>
      <c r="Y134" s="161">
        <f>'[3]Relatório Empregados II'!$BU135</f>
        <v>0</v>
      </c>
      <c r="Z134" s="171">
        <f>'[3]Relatório Empregados II'!$BW135:$BW135</f>
        <v>0</v>
      </c>
      <c r="AA134" s="172">
        <f>'[3]Relatório Empregados II'!$CA135:$CA135</f>
        <v>0</v>
      </c>
      <c r="AB134" s="172">
        <f>'[3]Relatório Empregados II'!$CD135:$CD135</f>
        <v>0</v>
      </c>
      <c r="AC134" s="172">
        <f>'[3]Relatório Empregados II'!$CG135:$CG135</f>
        <v>0</v>
      </c>
      <c r="AD134" s="172">
        <f>'[3]Relatório Empregados II'!$CJ135</f>
        <v>0</v>
      </c>
      <c r="AE134" s="172">
        <f>'[3]Relatório Empregados II'!$CL135</f>
        <v>0</v>
      </c>
      <c r="AF134" s="172">
        <f>'[3]Relatório Empregados II'!$CN135:$CN135</f>
        <v>0</v>
      </c>
      <c r="AG134" s="172">
        <f>'[3]Relatório Empregados II'!$CQ135</f>
        <v>0</v>
      </c>
      <c r="AH134" s="144">
        <f>'[3]Relatório Empregados II'!$CS135:$CS135</f>
        <v>133.27000000000001</v>
      </c>
      <c r="AI134" s="161">
        <f>'[3]Relatório Empregados II'!$CV135:$CV135</f>
        <v>0</v>
      </c>
      <c r="AJ134" s="144">
        <f>'[3]Relatório Empregados II'!$CY135:$CY135</f>
        <v>463.12853999999999</v>
      </c>
      <c r="AK134" s="161">
        <f>'[3]Relatório Empregados II'!$DB135:$DB135</f>
        <v>463.12853999999999</v>
      </c>
      <c r="AL134" s="144">
        <f>'[3]Relatório Empregados II'!$DE135:$DE135</f>
        <v>0</v>
      </c>
      <c r="AM134" s="144">
        <f>'[3]Relatório Empregados II'!$DH135</f>
        <v>0</v>
      </c>
      <c r="AN134" s="161">
        <f>'[3]Relatório Empregados II'!$DJ135</f>
        <v>463.12853999999999</v>
      </c>
      <c r="AO134" s="144">
        <f>'[3]Relatório Empregados II'!$DL135</f>
        <v>0</v>
      </c>
      <c r="AP134" s="144">
        <f>'[3]Relatório Empregados II'!$DM$3:$DM135</f>
        <v>0</v>
      </c>
      <c r="AQ134" s="161"/>
      <c r="AR134" s="161"/>
      <c r="AS134" s="144">
        <f>'[3]Relatório Empregados II'!$DQ135:$DQ135</f>
        <v>0</v>
      </c>
      <c r="AT134" s="173">
        <f>'[3]Relatório Empregados II'!$DT135</f>
        <v>0</v>
      </c>
      <c r="AU134" s="171">
        <f>'[3]Relatório Empregados II'!$DV135</f>
        <v>0</v>
      </c>
      <c r="AV134" s="171">
        <f>'[3]Relatório Empregados II'!$DX135</f>
        <v>0</v>
      </c>
      <c r="AW134" s="160">
        <f>'[3]Relatório Empregados II'!$DZ135</f>
        <v>0</v>
      </c>
      <c r="AX134" s="160">
        <f>'[3]Relatório Empregados II'!$EB135</f>
        <v>0</v>
      </c>
      <c r="AY134" s="171" t="str">
        <f>'[3]Relatório Empregados II'!$ED135</f>
        <v>SALA DE OBSERVAÇÃO PEDIATRICA</v>
      </c>
      <c r="AZ134" s="160">
        <f>'[3]Relatório Empregados II'!$EH135</f>
        <v>0</v>
      </c>
      <c r="BA134" s="160">
        <f>'[3]Relatório Empregados II'!$EJ135</f>
        <v>0</v>
      </c>
    </row>
    <row r="135" spans="1:53">
      <c r="A135" s="174">
        <f>IFERROR(('[3]Relatório Empregados II'!$A136:$B136),"")</f>
        <v>0</v>
      </c>
      <c r="B135" s="146">
        <f>'[3]Relatório Empregados II'!$D136:$D136</f>
        <v>0</v>
      </c>
      <c r="C135" s="162">
        <f>'[3]Relatório Empregados II'!$G136:$G136</f>
        <v>0</v>
      </c>
      <c r="D135" s="165">
        <f>'[3]Relatório Empregados II'!$J136</f>
        <v>0</v>
      </c>
      <c r="E135" s="147">
        <f>'[3]Relatório Empregados II'!$L136:L136</f>
        <v>0</v>
      </c>
      <c r="F135" s="148">
        <f>'[3]Relatório Empregados II'!$P136:$P136</f>
        <v>0</v>
      </c>
      <c r="G135" s="177" cm="1">
        <f t="array" ref="G135">'[3]Relatório Empregados II'!$T136:T136</f>
        <v>0</v>
      </c>
      <c r="H135" s="149">
        <f>'[3]Relatório Empregados II'!$W136</f>
        <v>0</v>
      </c>
      <c r="I135" s="150">
        <f>'[3]Relatório Empregados II'!$Y136:$Y136</f>
        <v>0</v>
      </c>
      <c r="J135" s="151">
        <f>'[3]Relatório Empregados II'!$AB136:$AB136</f>
        <v>0</v>
      </c>
      <c r="K135" s="166">
        <f>'[3]Relatório Empregados II'!$AE136:$AE136</f>
        <v>0</v>
      </c>
      <c r="L135" s="167" cm="1">
        <f t="array" ref="L135">'[3]Relatório Empregados II'!$AI136:$AI136</f>
        <v>0</v>
      </c>
      <c r="M135" s="153">
        <f>'[3]Relatório Empregados II'!$AL136:$AL136</f>
        <v>0</v>
      </c>
      <c r="N135" s="154">
        <f>'[3]Relatório Empregados II'!$AP136</f>
        <v>0</v>
      </c>
      <c r="O135" s="167">
        <f>'[3]Relatório Empregados II'!$AR136</f>
        <v>0</v>
      </c>
      <c r="P135" s="155">
        <f>'[3]Relatório Empregados II'!$AT136:$AT136</f>
        <v>0</v>
      </c>
      <c r="Q135" s="156">
        <f>'[3]Relatório Empregados II'!$AX136:$AX136</f>
        <v>0</v>
      </c>
      <c r="R135" s="157">
        <f>'[3]Relatório Empregados II'!$BA136:$BA136</f>
        <v>0</v>
      </c>
      <c r="S135" s="158">
        <f>'[3]Relatório Empregados II'!$BE136:$BE136</f>
        <v>0</v>
      </c>
      <c r="T135" s="158">
        <f>'[3]Relatório Empregados II'!$BH136:$BH136</f>
        <v>0</v>
      </c>
      <c r="U135" s="152">
        <f>'[3]Relatório Empregados II'!$BK136:$BK136</f>
        <v>0</v>
      </c>
      <c r="V135" s="169">
        <f>'[3]Relatório Empregados II'!$BN136</f>
        <v>0</v>
      </c>
      <c r="W135" s="210">
        <f>'[3]Relatório Empregados II'!$BP136</f>
        <v>0</v>
      </c>
      <c r="X135" s="144">
        <f>'[3]Relatório Empregados II'!$BR136:$BR136</f>
        <v>0</v>
      </c>
      <c r="Y135" s="161">
        <f>'[3]Relatório Empregados II'!$BU136</f>
        <v>0</v>
      </c>
      <c r="Z135" s="171">
        <f>'[3]Relatório Empregados II'!$BW136:$BW136</f>
        <v>0</v>
      </c>
      <c r="AA135" s="172">
        <f>'[3]Relatório Empregados II'!$CA136:$CA136</f>
        <v>0</v>
      </c>
      <c r="AB135" s="172">
        <f>'[3]Relatório Empregados II'!$CD136:$CD136</f>
        <v>0</v>
      </c>
      <c r="AC135" s="172">
        <f>'[3]Relatório Empregados II'!$CG136:$CG136</f>
        <v>0</v>
      </c>
      <c r="AD135" s="172">
        <f>'[3]Relatório Empregados II'!$CJ136</f>
        <v>0</v>
      </c>
      <c r="AE135" s="172">
        <f>'[3]Relatório Empregados II'!$CL136</f>
        <v>0</v>
      </c>
      <c r="AF135" s="172">
        <f>'[3]Relatório Empregados II'!$CN136:$CN136</f>
        <v>0</v>
      </c>
      <c r="AG135" s="172">
        <f>'[3]Relatório Empregados II'!$CQ136</f>
        <v>0</v>
      </c>
      <c r="AH135" s="144">
        <f>'[3]Relatório Empregados II'!$CS136:$CS136</f>
        <v>0</v>
      </c>
      <c r="AI135" s="161">
        <f>'[3]Relatório Empregados II'!$CV136:$CV136</f>
        <v>0</v>
      </c>
      <c r="AJ135" s="144">
        <f>'[3]Relatório Empregados II'!$CY136:$CY136</f>
        <v>0</v>
      </c>
      <c r="AK135" s="161">
        <f>'[3]Relatório Empregados II'!$DB136:$DB136</f>
        <v>0</v>
      </c>
      <c r="AL135" s="144">
        <f>'[3]Relatório Empregados II'!$DE136:$DE136</f>
        <v>0</v>
      </c>
      <c r="AM135" s="144">
        <f>'[3]Relatório Empregados II'!$DH136</f>
        <v>0</v>
      </c>
      <c r="AN135" s="161">
        <f>'[3]Relatório Empregados II'!$DJ136</f>
        <v>0</v>
      </c>
      <c r="AO135" s="144">
        <f>'[3]Relatório Empregados II'!$DL136</f>
        <v>0</v>
      </c>
      <c r="AP135" s="144">
        <f>'[3]Relatório Empregados II'!$DM$3:$DM136</f>
        <v>0</v>
      </c>
      <c r="AQ135" s="161"/>
      <c r="AR135" s="161"/>
      <c r="AS135" s="144">
        <f>'[3]Relatório Empregados II'!$DQ136:$DQ136</f>
        <v>0</v>
      </c>
      <c r="AT135" s="173">
        <f>'[3]Relatório Empregados II'!$DT136</f>
        <v>0</v>
      </c>
      <c r="AU135" s="171">
        <f>'[3]Relatório Empregados II'!$DV136</f>
        <v>0</v>
      </c>
      <c r="AV135" s="171">
        <f>'[3]Relatório Empregados II'!$DX136</f>
        <v>0</v>
      </c>
      <c r="AW135" s="160">
        <f>'[3]Relatório Empregados II'!$DZ136</f>
        <v>0</v>
      </c>
      <c r="AX135" s="160">
        <f>'[3]Relatório Empregados II'!$EB136</f>
        <v>0</v>
      </c>
      <c r="AY135" s="171">
        <f>'[3]Relatório Empregados II'!$ED136</f>
        <v>0</v>
      </c>
      <c r="AZ135" s="160">
        <f>'[3]Relatório Empregados II'!$EH136</f>
        <v>0</v>
      </c>
      <c r="BA135" s="160">
        <f>'[3]Relatório Empregados II'!$EJ136</f>
        <v>0</v>
      </c>
    </row>
    <row r="136" spans="1:53">
      <c r="A136" s="174">
        <f>IFERROR(('[3]Relatório Empregados II'!$A137:$B137),"")</f>
        <v>0</v>
      </c>
      <c r="B136" s="146">
        <f>'[3]Relatório Empregados II'!$D137:$D137</f>
        <v>0</v>
      </c>
      <c r="C136" s="162">
        <f>'[3]Relatório Empregados II'!$G137:$G137</f>
        <v>0</v>
      </c>
      <c r="D136" s="165">
        <f>'[3]Relatório Empregados II'!$J137</f>
        <v>0</v>
      </c>
      <c r="E136" s="147">
        <f>'[3]Relatório Empregados II'!$L137:L137</f>
        <v>0</v>
      </c>
      <c r="F136" s="148">
        <f>'[3]Relatório Empregados II'!$P137:$P137</f>
        <v>0</v>
      </c>
      <c r="G136" s="177" cm="1">
        <f t="array" ref="G136">'[3]Relatório Empregados II'!$T137:T137</f>
        <v>0</v>
      </c>
      <c r="H136" s="149">
        <f>'[3]Relatório Empregados II'!$W137</f>
        <v>0</v>
      </c>
      <c r="I136" s="150">
        <f>'[3]Relatório Empregados II'!$Y137:$Y137</f>
        <v>0</v>
      </c>
      <c r="J136" s="151">
        <f>'[3]Relatório Empregados II'!$AB137:$AB137</f>
        <v>0</v>
      </c>
      <c r="K136" s="166">
        <f>'[3]Relatório Empregados II'!$AE137:$AE137</f>
        <v>0</v>
      </c>
      <c r="L136" s="167" cm="1">
        <f t="array" ref="L136">'[3]Relatório Empregados II'!$AI137:$AI137</f>
        <v>0</v>
      </c>
      <c r="M136" s="153">
        <f>'[3]Relatório Empregados II'!$AL137:$AL137</f>
        <v>0</v>
      </c>
      <c r="N136" s="154">
        <f>'[3]Relatório Empregados II'!$AP137</f>
        <v>0</v>
      </c>
      <c r="O136" s="167">
        <f>'[3]Relatório Empregados II'!$AR137</f>
        <v>0</v>
      </c>
      <c r="P136" s="155">
        <f>'[3]Relatório Empregados II'!$AT137:$AT137</f>
        <v>0</v>
      </c>
      <c r="Q136" s="156">
        <f>'[3]Relatório Empregados II'!$AX137:$AX137</f>
        <v>0</v>
      </c>
      <c r="R136" s="157">
        <f>'[3]Relatório Empregados II'!$BA137:$BA137</f>
        <v>0</v>
      </c>
      <c r="S136" s="158">
        <f>'[3]Relatório Empregados II'!$BE137:$BE137</f>
        <v>0</v>
      </c>
      <c r="T136" s="158">
        <f>'[3]Relatório Empregados II'!$BH137:$BH137</f>
        <v>0</v>
      </c>
      <c r="U136" s="152">
        <f>'[3]Relatório Empregados II'!$BK137:$BK137</f>
        <v>0</v>
      </c>
      <c r="V136" s="169">
        <f>'[3]Relatório Empregados II'!$BN137</f>
        <v>0</v>
      </c>
      <c r="W136" s="210">
        <f>'[3]Relatório Empregados II'!$BP137</f>
        <v>0</v>
      </c>
      <c r="X136" s="144">
        <f>'[3]Relatório Empregados II'!$BR137:$BR137</f>
        <v>0</v>
      </c>
      <c r="Y136" s="161">
        <f>'[3]Relatório Empregados II'!$BU137</f>
        <v>0</v>
      </c>
      <c r="Z136" s="171">
        <f>'[3]Relatório Empregados II'!$BW137:$BW137</f>
        <v>0</v>
      </c>
      <c r="AA136" s="172">
        <f>'[3]Relatório Empregados II'!$CA137:$CA137</f>
        <v>0</v>
      </c>
      <c r="AB136" s="172">
        <f>'[3]Relatório Empregados II'!$CD137:$CD137</f>
        <v>0</v>
      </c>
      <c r="AC136" s="172">
        <f>'[3]Relatório Empregados II'!$CG137:$CG137</f>
        <v>0</v>
      </c>
      <c r="AD136" s="172">
        <f>'[3]Relatório Empregados II'!$CJ137</f>
        <v>0</v>
      </c>
      <c r="AE136" s="172">
        <f>'[3]Relatório Empregados II'!$CL137</f>
        <v>0</v>
      </c>
      <c r="AF136" s="172">
        <f>'[3]Relatório Empregados II'!$CN137:$CN137</f>
        <v>0</v>
      </c>
      <c r="AG136" s="172">
        <f>'[3]Relatório Empregados II'!$CQ137</f>
        <v>0</v>
      </c>
      <c r="AH136" s="144">
        <f>'[3]Relatório Empregados II'!$CS137:$CS137</f>
        <v>0</v>
      </c>
      <c r="AI136" s="161">
        <f>'[3]Relatório Empregados II'!$CV137:$CV137</f>
        <v>0</v>
      </c>
      <c r="AJ136" s="144">
        <f>'[3]Relatório Empregados II'!$CY137:$CY137</f>
        <v>0</v>
      </c>
      <c r="AK136" s="161">
        <f>'[3]Relatório Empregados II'!$DB137:$DB137</f>
        <v>0</v>
      </c>
      <c r="AL136" s="144">
        <f>'[3]Relatório Empregados II'!$DE137:$DE137</f>
        <v>0</v>
      </c>
      <c r="AM136" s="144">
        <f>'[3]Relatório Empregados II'!$DH137</f>
        <v>0</v>
      </c>
      <c r="AN136" s="161">
        <f>'[3]Relatório Empregados II'!$DJ137</f>
        <v>0</v>
      </c>
      <c r="AO136" s="144">
        <f>'[3]Relatório Empregados II'!$DL137</f>
        <v>0</v>
      </c>
      <c r="AP136" s="144">
        <f>'[3]Relatório Empregados II'!$DM$3:$DM137</f>
        <v>0</v>
      </c>
      <c r="AQ136" s="161"/>
      <c r="AR136" s="161"/>
      <c r="AS136" s="144">
        <f>'[3]Relatório Empregados II'!$DQ137:$DQ137</f>
        <v>0</v>
      </c>
      <c r="AT136" s="173">
        <f>'[3]Relatório Empregados II'!$DT137</f>
        <v>0</v>
      </c>
      <c r="AU136" s="171">
        <f>'[3]Relatório Empregados II'!$DV137</f>
        <v>0</v>
      </c>
      <c r="AV136" s="171">
        <f>'[3]Relatório Empregados II'!$DX137</f>
        <v>0</v>
      </c>
      <c r="AW136" s="160">
        <f>'[3]Relatório Empregados II'!$DZ137</f>
        <v>0</v>
      </c>
      <c r="AX136" s="160">
        <f>'[3]Relatório Empregados II'!$EB137</f>
        <v>0</v>
      </c>
      <c r="AY136" s="171">
        <f>'[3]Relatório Empregados II'!$ED137</f>
        <v>0</v>
      </c>
      <c r="AZ136" s="160">
        <f>'[3]Relatório Empregados II'!$EH137</f>
        <v>0</v>
      </c>
      <c r="BA136" s="160">
        <f>'[3]Relatório Empregados II'!$EJ137</f>
        <v>0</v>
      </c>
    </row>
    <row r="137" spans="1:53">
      <c r="A137" s="174">
        <f>IFERROR(('[3]Relatório Empregados II'!$A138:$B138),"")</f>
        <v>0</v>
      </c>
      <c r="B137" s="146">
        <f>'[3]Relatório Empregados II'!$D138:$D138</f>
        <v>0</v>
      </c>
      <c r="C137" s="162">
        <f>'[3]Relatório Empregados II'!$G138:$G138</f>
        <v>0</v>
      </c>
      <c r="D137" s="165">
        <f>'[3]Relatório Empregados II'!$J138</f>
        <v>0</v>
      </c>
      <c r="E137" s="147">
        <f>'[3]Relatório Empregados II'!$L138:L138</f>
        <v>0</v>
      </c>
      <c r="F137" s="148">
        <f>'[3]Relatório Empregados II'!$P138:$P138</f>
        <v>0</v>
      </c>
      <c r="G137" s="177" cm="1">
        <f t="array" ref="G137">'[3]Relatório Empregados II'!$T138:T138</f>
        <v>0</v>
      </c>
      <c r="H137" s="149">
        <f>'[3]Relatório Empregados II'!$W138</f>
        <v>0</v>
      </c>
      <c r="I137" s="150">
        <f>'[3]Relatório Empregados II'!$Y138:$Y138</f>
        <v>0</v>
      </c>
      <c r="J137" s="151">
        <f>'[3]Relatório Empregados II'!$AB138:$AB138</f>
        <v>0</v>
      </c>
      <c r="K137" s="166">
        <f>'[3]Relatório Empregados II'!$AE138:$AE138</f>
        <v>0</v>
      </c>
      <c r="L137" s="167" cm="1">
        <f t="array" ref="L137">'[3]Relatório Empregados II'!$AI138:$AI138</f>
        <v>0</v>
      </c>
      <c r="M137" s="153">
        <f>'[3]Relatório Empregados II'!$AL138:$AL138</f>
        <v>0</v>
      </c>
      <c r="N137" s="154">
        <f>'[3]Relatório Empregados II'!$AP138</f>
        <v>0</v>
      </c>
      <c r="O137" s="167">
        <f>'[3]Relatório Empregados II'!$AR138</f>
        <v>0</v>
      </c>
      <c r="P137" s="155">
        <f>'[3]Relatório Empregados II'!$AT138:$AT138</f>
        <v>0</v>
      </c>
      <c r="Q137" s="156">
        <f>'[3]Relatório Empregados II'!$AX138:$AX138</f>
        <v>0</v>
      </c>
      <c r="R137" s="157">
        <f>'[3]Relatório Empregados II'!$BA138:$BA138</f>
        <v>0</v>
      </c>
      <c r="S137" s="158">
        <f>'[3]Relatório Empregados II'!$BE138:$BE138</f>
        <v>0</v>
      </c>
      <c r="T137" s="158">
        <f>'[3]Relatório Empregados II'!$BH138:$BH138</f>
        <v>0</v>
      </c>
      <c r="U137" s="152">
        <f>'[3]Relatório Empregados II'!$BK138:$BK138</f>
        <v>0</v>
      </c>
      <c r="V137" s="169">
        <f>'[3]Relatório Empregados II'!$BN138</f>
        <v>0</v>
      </c>
      <c r="W137" s="210">
        <f>'[3]Relatório Empregados II'!$BP138</f>
        <v>0</v>
      </c>
      <c r="X137" s="144">
        <f>'[3]Relatório Empregados II'!$BR138:$BR138</f>
        <v>0</v>
      </c>
      <c r="Y137" s="161">
        <f>'[3]Relatório Empregados II'!$BU138</f>
        <v>0</v>
      </c>
      <c r="Z137" s="171">
        <f>'[3]Relatório Empregados II'!$BW138:$BW138</f>
        <v>0</v>
      </c>
      <c r="AA137" s="172">
        <f>'[3]Relatório Empregados II'!$CA138:$CA138</f>
        <v>0</v>
      </c>
      <c r="AB137" s="172">
        <f>'[3]Relatório Empregados II'!$CD138:$CD138</f>
        <v>0</v>
      </c>
      <c r="AC137" s="172">
        <f>'[3]Relatório Empregados II'!$CG138:$CG138</f>
        <v>0</v>
      </c>
      <c r="AD137" s="172">
        <f>'[3]Relatório Empregados II'!$CJ138</f>
        <v>0</v>
      </c>
      <c r="AE137" s="172">
        <f>'[3]Relatório Empregados II'!$CL138</f>
        <v>0</v>
      </c>
      <c r="AF137" s="172">
        <f>'[3]Relatório Empregados II'!$CN138:$CN138</f>
        <v>0</v>
      </c>
      <c r="AG137" s="172">
        <f>'[3]Relatório Empregados II'!$CQ138</f>
        <v>0</v>
      </c>
      <c r="AH137" s="144">
        <f>'[3]Relatório Empregados II'!$CS138:$CS138</f>
        <v>0</v>
      </c>
      <c r="AI137" s="161">
        <f>'[3]Relatório Empregados II'!$CV138:$CV138</f>
        <v>0</v>
      </c>
      <c r="AJ137" s="144">
        <f>'[3]Relatório Empregados II'!$CY138:$CY138</f>
        <v>0</v>
      </c>
      <c r="AK137" s="161">
        <f>'[3]Relatório Empregados II'!$DB138:$DB138</f>
        <v>0</v>
      </c>
      <c r="AL137" s="144">
        <f>'[3]Relatório Empregados II'!$DE138:$DE138</f>
        <v>0</v>
      </c>
      <c r="AM137" s="144">
        <f>'[3]Relatório Empregados II'!$DH138</f>
        <v>0</v>
      </c>
      <c r="AN137" s="161">
        <f>'[3]Relatório Empregados II'!$DJ138</f>
        <v>0</v>
      </c>
      <c r="AO137" s="144">
        <f>'[3]Relatório Empregados II'!$DL138</f>
        <v>0</v>
      </c>
      <c r="AP137" s="144">
        <f>'[3]Relatório Empregados II'!$DM$3:$DM138</f>
        <v>0</v>
      </c>
      <c r="AQ137" s="161"/>
      <c r="AR137" s="161"/>
      <c r="AS137" s="144">
        <f>'[3]Relatório Empregados II'!$DQ138:$DQ138</f>
        <v>0</v>
      </c>
      <c r="AT137" s="173">
        <f>'[3]Relatório Empregados II'!$DT138</f>
        <v>0</v>
      </c>
      <c r="AU137" s="171">
        <f>'[3]Relatório Empregados II'!$DV138</f>
        <v>0</v>
      </c>
      <c r="AV137" s="171">
        <f>'[3]Relatório Empregados II'!$DX138</f>
        <v>0</v>
      </c>
      <c r="AW137" s="160">
        <f>'[3]Relatório Empregados II'!$DZ138</f>
        <v>0</v>
      </c>
      <c r="AX137" s="160">
        <f>'[3]Relatório Empregados II'!$EB138</f>
        <v>0</v>
      </c>
      <c r="AY137" s="171">
        <f>'[3]Relatório Empregados II'!$ED138</f>
        <v>0</v>
      </c>
      <c r="AZ137" s="160">
        <f>'[3]Relatório Empregados II'!$EH138</f>
        <v>0</v>
      </c>
      <c r="BA137" s="160">
        <f>'[3]Relatório Empregados II'!$EJ138</f>
        <v>0</v>
      </c>
    </row>
    <row r="138" spans="1:53">
      <c r="A138" s="174">
        <f>IFERROR(('[3]Relatório Empregados II'!$A139:$B139),"")</f>
        <v>0</v>
      </c>
      <c r="B138" s="146">
        <f>'[3]Relatório Empregados II'!$D139:$D139</f>
        <v>0</v>
      </c>
      <c r="C138" s="162">
        <f>'[3]Relatório Empregados II'!$G139:$G139</f>
        <v>0</v>
      </c>
      <c r="D138" s="165">
        <f>'[3]Relatório Empregados II'!$J139</f>
        <v>0</v>
      </c>
      <c r="E138" s="147">
        <f>'[3]Relatório Empregados II'!$L139:L139</f>
        <v>0</v>
      </c>
      <c r="F138" s="148">
        <f>'[3]Relatório Empregados II'!$P139:$P139</f>
        <v>0</v>
      </c>
      <c r="G138" s="177" cm="1">
        <f t="array" ref="G138">'[3]Relatório Empregados II'!$T139:T139</f>
        <v>0</v>
      </c>
      <c r="H138" s="149">
        <f>'[3]Relatório Empregados II'!$W139</f>
        <v>0</v>
      </c>
      <c r="I138" s="150">
        <f>'[3]Relatório Empregados II'!$Y139:$Y139</f>
        <v>0</v>
      </c>
      <c r="J138" s="151">
        <f>'[3]Relatório Empregados II'!$AB139:$AB139</f>
        <v>0</v>
      </c>
      <c r="K138" s="166">
        <f>'[3]Relatório Empregados II'!$AE139:$AE139</f>
        <v>0</v>
      </c>
      <c r="L138" s="167" cm="1">
        <f t="array" ref="L138">'[3]Relatório Empregados II'!$AI139:$AI139</f>
        <v>0</v>
      </c>
      <c r="M138" s="153">
        <f>'[3]Relatório Empregados II'!$AL139:$AL139</f>
        <v>0</v>
      </c>
      <c r="N138" s="154">
        <f>'[3]Relatório Empregados II'!$AP139</f>
        <v>0</v>
      </c>
      <c r="O138" s="167">
        <f>'[3]Relatório Empregados II'!$AR139</f>
        <v>0</v>
      </c>
      <c r="P138" s="155">
        <f>'[3]Relatório Empregados II'!$AT139:$AT139</f>
        <v>0</v>
      </c>
      <c r="Q138" s="156">
        <f>'[3]Relatório Empregados II'!$AX139:$AX139</f>
        <v>0</v>
      </c>
      <c r="R138" s="157">
        <f>'[3]Relatório Empregados II'!$BA139:$BA139</f>
        <v>0</v>
      </c>
      <c r="S138" s="158">
        <f>'[3]Relatório Empregados II'!$BE139:$BE139</f>
        <v>0</v>
      </c>
      <c r="T138" s="158">
        <f>'[3]Relatório Empregados II'!$BH139:$BH139</f>
        <v>0</v>
      </c>
      <c r="U138" s="152">
        <f>'[3]Relatório Empregados II'!$BK139:$BK139</f>
        <v>0</v>
      </c>
      <c r="V138" s="169">
        <f>'[3]Relatório Empregados II'!$BN139</f>
        <v>0</v>
      </c>
      <c r="W138" s="210">
        <f>'[3]Relatório Empregados II'!$BP139</f>
        <v>0</v>
      </c>
      <c r="X138" s="144">
        <f>'[3]Relatório Empregados II'!$BR139:$BR139</f>
        <v>0</v>
      </c>
      <c r="Y138" s="161">
        <f>'[3]Relatório Empregados II'!$BU139</f>
        <v>0</v>
      </c>
      <c r="Z138" s="171">
        <f>'[3]Relatório Empregados II'!$BW139:$BW139</f>
        <v>0</v>
      </c>
      <c r="AA138" s="172">
        <f>'[3]Relatório Empregados II'!$CA139:$CA139</f>
        <v>0</v>
      </c>
      <c r="AB138" s="172">
        <f>'[3]Relatório Empregados II'!$CD139:$CD139</f>
        <v>0</v>
      </c>
      <c r="AC138" s="172">
        <f>'[3]Relatório Empregados II'!$CG139:$CG139</f>
        <v>0</v>
      </c>
      <c r="AD138" s="172">
        <f>'[3]Relatório Empregados II'!$CJ139</f>
        <v>0</v>
      </c>
      <c r="AE138" s="172">
        <f>'[3]Relatório Empregados II'!$CL139</f>
        <v>0</v>
      </c>
      <c r="AF138" s="172">
        <f>'[3]Relatório Empregados II'!$CN139:$CN139</f>
        <v>0</v>
      </c>
      <c r="AG138" s="172">
        <f>'[3]Relatório Empregados II'!$CQ139</f>
        <v>0</v>
      </c>
      <c r="AH138" s="144">
        <f>'[3]Relatório Empregados II'!$CS139:$CS139</f>
        <v>0</v>
      </c>
      <c r="AI138" s="161">
        <f>'[3]Relatório Empregados II'!$CV139:$CV139</f>
        <v>0</v>
      </c>
      <c r="AJ138" s="144">
        <f>'[3]Relatório Empregados II'!$CY139:$CY139</f>
        <v>0</v>
      </c>
      <c r="AK138" s="161">
        <f>'[3]Relatório Empregados II'!$DB139:$DB139</f>
        <v>0</v>
      </c>
      <c r="AL138" s="144">
        <f>'[3]Relatório Empregados II'!$DE139:$DE139</f>
        <v>0</v>
      </c>
      <c r="AM138" s="144">
        <f>'[3]Relatório Empregados II'!$DH139</f>
        <v>0</v>
      </c>
      <c r="AN138" s="161">
        <f>'[3]Relatório Empregados II'!$DJ139</f>
        <v>0</v>
      </c>
      <c r="AO138" s="144">
        <f>'[3]Relatório Empregados II'!$DL139</f>
        <v>0</v>
      </c>
      <c r="AP138" s="144">
        <f>'[3]Relatório Empregados II'!$DM$3:$DM139</f>
        <v>0</v>
      </c>
      <c r="AQ138" s="161"/>
      <c r="AR138" s="161"/>
      <c r="AS138" s="144">
        <f>'[3]Relatório Empregados II'!$DQ139:$DQ139</f>
        <v>0</v>
      </c>
      <c r="AT138" s="173">
        <f>'[3]Relatório Empregados II'!$DT139</f>
        <v>0</v>
      </c>
      <c r="AU138" s="171">
        <f>'[3]Relatório Empregados II'!$DV139</f>
        <v>0</v>
      </c>
      <c r="AV138" s="171">
        <f>'[3]Relatório Empregados II'!$DX139</f>
        <v>0</v>
      </c>
      <c r="AW138" s="160">
        <f>'[3]Relatório Empregados II'!$DZ139</f>
        <v>0</v>
      </c>
      <c r="AX138" s="160">
        <f>'[3]Relatório Empregados II'!$EB139</f>
        <v>0</v>
      </c>
      <c r="AY138" s="171">
        <f>'[3]Relatório Empregados II'!$ED139</f>
        <v>0</v>
      </c>
      <c r="AZ138" s="160">
        <f>'[3]Relatório Empregados II'!$EH139</f>
        <v>0</v>
      </c>
      <c r="BA138" s="160">
        <f>'[3]Relatório Empregados II'!$EJ139</f>
        <v>0</v>
      </c>
    </row>
    <row r="139" spans="1:53">
      <c r="A139" s="174">
        <f>IFERROR(('[3]Relatório Empregados II'!$A140:$B140),"")</f>
        <v>0</v>
      </c>
      <c r="B139" s="146">
        <f>'[3]Relatório Empregados II'!$D140:$D140</f>
        <v>0</v>
      </c>
      <c r="C139" s="162">
        <f>'[3]Relatório Empregados II'!$G140:$G140</f>
        <v>0</v>
      </c>
      <c r="D139" s="165">
        <f>'[3]Relatório Empregados II'!$J140</f>
        <v>0</v>
      </c>
      <c r="E139" s="147">
        <f>'[3]Relatório Empregados II'!$L140:L140</f>
        <v>0</v>
      </c>
      <c r="F139" s="148">
        <f>'[3]Relatório Empregados II'!$P140:$P140</f>
        <v>0</v>
      </c>
      <c r="G139" s="177" cm="1">
        <f t="array" ref="G139">'[3]Relatório Empregados II'!$T140:T140</f>
        <v>0</v>
      </c>
      <c r="H139" s="149">
        <f>'[3]Relatório Empregados II'!$W140</f>
        <v>0</v>
      </c>
      <c r="I139" s="150">
        <f>'[3]Relatório Empregados II'!$Y140:$Y140</f>
        <v>0</v>
      </c>
      <c r="J139" s="151">
        <f>'[3]Relatório Empregados II'!$AB140:$AB140</f>
        <v>0</v>
      </c>
      <c r="K139" s="166">
        <f>'[3]Relatório Empregados II'!$AE140:$AE140</f>
        <v>0</v>
      </c>
      <c r="L139" s="167" cm="1">
        <f t="array" ref="L139">'[3]Relatório Empregados II'!$AI140:$AI140</f>
        <v>0</v>
      </c>
      <c r="M139" s="153">
        <f>'[3]Relatório Empregados II'!$AL140:$AL140</f>
        <v>0</v>
      </c>
      <c r="N139" s="154">
        <f>'[3]Relatório Empregados II'!$AP140</f>
        <v>0</v>
      </c>
      <c r="O139" s="167">
        <f>'[3]Relatório Empregados II'!$AR140</f>
        <v>0</v>
      </c>
      <c r="P139" s="155">
        <f>'[3]Relatório Empregados II'!$AT140:$AT140</f>
        <v>0</v>
      </c>
      <c r="Q139" s="156">
        <f>'[3]Relatório Empregados II'!$AX140:$AX140</f>
        <v>0</v>
      </c>
      <c r="R139" s="157">
        <f>'[3]Relatório Empregados II'!$BA140:$BA140</f>
        <v>0</v>
      </c>
      <c r="S139" s="158">
        <f>'[3]Relatório Empregados II'!$BE140:$BE140</f>
        <v>0</v>
      </c>
      <c r="T139" s="158">
        <f>'[3]Relatório Empregados II'!$BH140:$BH140</f>
        <v>0</v>
      </c>
      <c r="U139" s="152">
        <f>'[3]Relatório Empregados II'!$BK140:$BK140</f>
        <v>0</v>
      </c>
      <c r="V139" s="169">
        <f>'[3]Relatório Empregados II'!$BN140</f>
        <v>0</v>
      </c>
      <c r="W139" s="210">
        <f>'[3]Relatório Empregados II'!$BP140</f>
        <v>0</v>
      </c>
      <c r="X139" s="144">
        <f>'[3]Relatório Empregados II'!$BR140:$BR140</f>
        <v>0</v>
      </c>
      <c r="Y139" s="161">
        <f>'[3]Relatório Empregados II'!$BU140</f>
        <v>0</v>
      </c>
      <c r="Z139" s="171">
        <f>'[3]Relatório Empregados II'!$BW140:$BW140</f>
        <v>0</v>
      </c>
      <c r="AA139" s="172">
        <f>'[3]Relatório Empregados II'!$CA140:$CA140</f>
        <v>0</v>
      </c>
      <c r="AB139" s="172">
        <f>'[3]Relatório Empregados II'!$CD140:$CD140</f>
        <v>0</v>
      </c>
      <c r="AC139" s="172">
        <f>'[3]Relatório Empregados II'!$CG140:$CG140</f>
        <v>0</v>
      </c>
      <c r="AD139" s="172">
        <f>'[3]Relatório Empregados II'!$CJ140</f>
        <v>0</v>
      </c>
      <c r="AE139" s="172">
        <f>'[3]Relatório Empregados II'!$CL140</f>
        <v>0</v>
      </c>
      <c r="AF139" s="172">
        <f>'[3]Relatório Empregados II'!$CN140:$CN140</f>
        <v>0</v>
      </c>
      <c r="AG139" s="172">
        <f>'[3]Relatório Empregados II'!$CQ140</f>
        <v>0</v>
      </c>
      <c r="AH139" s="144">
        <f>'[3]Relatório Empregados II'!$CS140:$CS140</f>
        <v>0</v>
      </c>
      <c r="AI139" s="161">
        <f>'[3]Relatório Empregados II'!$CV140:$CV140</f>
        <v>0</v>
      </c>
      <c r="AJ139" s="144">
        <f>'[3]Relatório Empregados II'!$CY140:$CY140</f>
        <v>0</v>
      </c>
      <c r="AK139" s="161">
        <f>'[3]Relatório Empregados II'!$DB140:$DB140</f>
        <v>0</v>
      </c>
      <c r="AL139" s="144">
        <f>'[3]Relatório Empregados II'!$DE140:$DE140</f>
        <v>0</v>
      </c>
      <c r="AM139" s="144">
        <f>'[3]Relatório Empregados II'!$DH140</f>
        <v>0</v>
      </c>
      <c r="AN139" s="161">
        <f>'[3]Relatório Empregados II'!$DJ140</f>
        <v>0</v>
      </c>
      <c r="AO139" s="144">
        <f>'[3]Relatório Empregados II'!$DL140</f>
        <v>0</v>
      </c>
      <c r="AP139" s="144">
        <f>'[3]Relatório Empregados II'!$DM$3:$DM140</f>
        <v>0</v>
      </c>
      <c r="AQ139" s="161"/>
      <c r="AR139" s="161"/>
      <c r="AS139" s="144">
        <f>'[3]Relatório Empregados II'!$DQ140:$DQ140</f>
        <v>0</v>
      </c>
      <c r="AT139" s="173">
        <f>'[3]Relatório Empregados II'!$DT140</f>
        <v>0</v>
      </c>
      <c r="AU139" s="171">
        <f>'[3]Relatório Empregados II'!$DV140</f>
        <v>0</v>
      </c>
      <c r="AV139" s="171">
        <f>'[3]Relatório Empregados II'!$DX140</f>
        <v>0</v>
      </c>
      <c r="AW139" s="160">
        <f>'[3]Relatório Empregados II'!$DZ140</f>
        <v>0</v>
      </c>
      <c r="AX139" s="160">
        <f>'[3]Relatório Empregados II'!$EB140</f>
        <v>0</v>
      </c>
      <c r="AY139" s="171">
        <f>'[3]Relatório Empregados II'!$ED140</f>
        <v>0</v>
      </c>
      <c r="AZ139" s="160">
        <f>'[3]Relatório Empregados II'!$EH140</f>
        <v>0</v>
      </c>
      <c r="BA139" s="160">
        <f>'[3]Relatório Empregados II'!$EJ140</f>
        <v>0</v>
      </c>
    </row>
    <row r="140" spans="1:53">
      <c r="A140" s="174">
        <f>IFERROR(('[3]Relatório Empregados II'!$A141:$B141),"")</f>
        <v>0</v>
      </c>
      <c r="B140" s="146">
        <f>'[3]Relatório Empregados II'!$D141:$D141</f>
        <v>0</v>
      </c>
      <c r="C140" s="162">
        <f>'[3]Relatório Empregados II'!$G141:$G141</f>
        <v>0</v>
      </c>
      <c r="D140" s="165">
        <f>'[3]Relatório Empregados II'!$J141</f>
        <v>0</v>
      </c>
      <c r="E140" s="147">
        <f>'[3]Relatório Empregados II'!$L141:L141</f>
        <v>0</v>
      </c>
      <c r="F140" s="148">
        <f>'[3]Relatório Empregados II'!$P141:$P141</f>
        <v>0</v>
      </c>
      <c r="G140" s="177" cm="1">
        <f t="array" ref="G140">'[3]Relatório Empregados II'!$T141:T141</f>
        <v>0</v>
      </c>
      <c r="H140" s="149">
        <f>'[3]Relatório Empregados II'!$W141</f>
        <v>0</v>
      </c>
      <c r="I140" s="150">
        <f>'[3]Relatório Empregados II'!$Y141:$Y141</f>
        <v>0</v>
      </c>
      <c r="J140" s="151">
        <f>'[3]Relatório Empregados II'!$AB141:$AB141</f>
        <v>0</v>
      </c>
      <c r="K140" s="166">
        <f>'[3]Relatório Empregados II'!$AE141:$AE141</f>
        <v>0</v>
      </c>
      <c r="L140" s="167" cm="1">
        <f t="array" ref="L140">'[3]Relatório Empregados II'!$AI141:$AI141</f>
        <v>0</v>
      </c>
      <c r="M140" s="153">
        <f>'[3]Relatório Empregados II'!$AL141:$AL141</f>
        <v>0</v>
      </c>
      <c r="N140" s="154">
        <f>'[3]Relatório Empregados II'!$AP141</f>
        <v>0</v>
      </c>
      <c r="O140" s="167">
        <f>'[3]Relatório Empregados II'!$AR141</f>
        <v>0</v>
      </c>
      <c r="P140" s="155">
        <f>'[3]Relatório Empregados II'!$AT141:$AT141</f>
        <v>0</v>
      </c>
      <c r="Q140" s="156">
        <f>'[3]Relatório Empregados II'!$AX141:$AX141</f>
        <v>0</v>
      </c>
      <c r="R140" s="157">
        <f>'[3]Relatório Empregados II'!$BA141:$BA141</f>
        <v>0</v>
      </c>
      <c r="S140" s="158">
        <f>'[3]Relatório Empregados II'!$BE141:$BE141</f>
        <v>0</v>
      </c>
      <c r="T140" s="158">
        <f>'[3]Relatório Empregados II'!$BH141:$BH141</f>
        <v>0</v>
      </c>
      <c r="U140" s="152">
        <f>'[3]Relatório Empregados II'!$BK141:$BK141</f>
        <v>0</v>
      </c>
      <c r="V140" s="169">
        <f>'[3]Relatório Empregados II'!$BN141</f>
        <v>0</v>
      </c>
      <c r="W140" s="210">
        <f>'[3]Relatório Empregados II'!$BP141</f>
        <v>0</v>
      </c>
      <c r="X140" s="144">
        <f>'[3]Relatório Empregados II'!$BR141:$BR141</f>
        <v>0</v>
      </c>
      <c r="Y140" s="161">
        <f>'[3]Relatório Empregados II'!$BU141</f>
        <v>0</v>
      </c>
      <c r="Z140" s="171">
        <f>'[3]Relatório Empregados II'!$BW141:$BW141</f>
        <v>0</v>
      </c>
      <c r="AA140" s="172">
        <f>'[3]Relatório Empregados II'!$CA141:$CA141</f>
        <v>0</v>
      </c>
      <c r="AB140" s="172">
        <f>'[3]Relatório Empregados II'!$CD141:$CD141</f>
        <v>0</v>
      </c>
      <c r="AC140" s="172">
        <f>'[3]Relatório Empregados II'!$CG141:$CG141</f>
        <v>0</v>
      </c>
      <c r="AD140" s="172">
        <f>'[3]Relatório Empregados II'!$CJ141</f>
        <v>0</v>
      </c>
      <c r="AE140" s="172">
        <f>'[3]Relatório Empregados II'!$CL141</f>
        <v>0</v>
      </c>
      <c r="AF140" s="172">
        <f>'[3]Relatório Empregados II'!$CN141:$CN141</f>
        <v>0</v>
      </c>
      <c r="AG140" s="172">
        <f>'[3]Relatório Empregados II'!$CQ141</f>
        <v>0</v>
      </c>
      <c r="AH140" s="144">
        <f>'[3]Relatório Empregados II'!$CS141:$CS141</f>
        <v>0</v>
      </c>
      <c r="AI140" s="161">
        <f>'[3]Relatório Empregados II'!$CV141:$CV141</f>
        <v>0</v>
      </c>
      <c r="AJ140" s="144">
        <f>'[3]Relatório Empregados II'!$CY141:$CY141</f>
        <v>0</v>
      </c>
      <c r="AK140" s="161">
        <f>'[3]Relatório Empregados II'!$DB141:$DB141</f>
        <v>0</v>
      </c>
      <c r="AL140" s="144">
        <f>'[3]Relatório Empregados II'!$DE141:$DE141</f>
        <v>0</v>
      </c>
      <c r="AM140" s="144">
        <f>'[3]Relatório Empregados II'!$DH141</f>
        <v>0</v>
      </c>
      <c r="AN140" s="161">
        <f>'[3]Relatório Empregados II'!$DJ141</f>
        <v>0</v>
      </c>
      <c r="AO140" s="144">
        <f>'[3]Relatório Empregados II'!$DL141</f>
        <v>0</v>
      </c>
      <c r="AP140" s="144">
        <f>'[3]Relatório Empregados II'!$DM$3:$DM141</f>
        <v>0</v>
      </c>
      <c r="AQ140" s="161"/>
      <c r="AR140" s="161"/>
      <c r="AS140" s="144">
        <f>'[3]Relatório Empregados II'!$DQ141:$DQ141</f>
        <v>0</v>
      </c>
      <c r="AT140" s="173">
        <f>'[3]Relatório Empregados II'!$DT141</f>
        <v>0</v>
      </c>
      <c r="AU140" s="171">
        <f>'[3]Relatório Empregados II'!$DV141</f>
        <v>0</v>
      </c>
      <c r="AV140" s="171">
        <f>'[3]Relatório Empregados II'!$DX141</f>
        <v>0</v>
      </c>
      <c r="AW140" s="160">
        <f>'[3]Relatório Empregados II'!$DZ141</f>
        <v>0</v>
      </c>
      <c r="AX140" s="160">
        <f>'[3]Relatório Empregados II'!$EB141</f>
        <v>0</v>
      </c>
      <c r="AY140" s="171">
        <f>'[3]Relatório Empregados II'!$ED141</f>
        <v>0</v>
      </c>
      <c r="AZ140" s="160">
        <f>'[3]Relatório Empregados II'!$EH141</f>
        <v>0</v>
      </c>
      <c r="BA140" s="160">
        <f>'[3]Relatório Empregados II'!$EJ141</f>
        <v>0</v>
      </c>
    </row>
    <row r="141" spans="1:53">
      <c r="A141" s="174">
        <f>IFERROR(('[3]Relatório Empregados II'!$A142:$B142),"")</f>
        <v>0</v>
      </c>
      <c r="B141" s="146">
        <f>'[3]Relatório Empregados II'!$D142:$D142</f>
        <v>0</v>
      </c>
      <c r="C141" s="162">
        <f>'[3]Relatório Empregados II'!$G142:$G142</f>
        <v>0</v>
      </c>
      <c r="D141" s="165">
        <f>'[3]Relatório Empregados II'!$J142</f>
        <v>0</v>
      </c>
      <c r="E141" s="147">
        <f>'[3]Relatório Empregados II'!$L142:L142</f>
        <v>0</v>
      </c>
      <c r="F141" s="148">
        <f>'[3]Relatório Empregados II'!$P142:$P142</f>
        <v>0</v>
      </c>
      <c r="G141" s="177" cm="1">
        <f t="array" ref="G141">'[3]Relatório Empregados II'!$T142:T142</f>
        <v>0</v>
      </c>
      <c r="H141" s="149">
        <f>'[3]Relatório Empregados II'!$W142</f>
        <v>0</v>
      </c>
      <c r="I141" s="150">
        <f>'[3]Relatório Empregados II'!$Y142:$Y142</f>
        <v>0</v>
      </c>
      <c r="J141" s="151">
        <f>'[3]Relatório Empregados II'!$AB142:$AB142</f>
        <v>0</v>
      </c>
      <c r="K141" s="166">
        <f>'[3]Relatório Empregados II'!$AE142:$AE142</f>
        <v>0</v>
      </c>
      <c r="L141" s="167" cm="1">
        <f t="array" ref="L141">'[3]Relatório Empregados II'!$AI142:$AI142</f>
        <v>0</v>
      </c>
      <c r="M141" s="153">
        <f>'[3]Relatório Empregados II'!$AL142:$AL142</f>
        <v>0</v>
      </c>
      <c r="N141" s="154">
        <f>'[3]Relatório Empregados II'!$AP142</f>
        <v>0</v>
      </c>
      <c r="O141" s="167">
        <f>'[3]Relatório Empregados II'!$AR142</f>
        <v>0</v>
      </c>
      <c r="P141" s="155">
        <f>'[3]Relatório Empregados II'!$AT142:$AT142</f>
        <v>0</v>
      </c>
      <c r="Q141" s="156">
        <f>'[3]Relatório Empregados II'!$AX142:$AX142</f>
        <v>0</v>
      </c>
      <c r="R141" s="157">
        <f>'[3]Relatório Empregados II'!$BA142:$BA142</f>
        <v>0</v>
      </c>
      <c r="S141" s="158">
        <f>'[3]Relatório Empregados II'!$BE142:$BE142</f>
        <v>0</v>
      </c>
      <c r="T141" s="158">
        <f>'[3]Relatório Empregados II'!$BH142:$BH142</f>
        <v>0</v>
      </c>
      <c r="U141" s="152">
        <f>'[3]Relatório Empregados II'!$BK142:$BK142</f>
        <v>0</v>
      </c>
      <c r="V141" s="169">
        <f>'[3]Relatório Empregados II'!$BN142</f>
        <v>0</v>
      </c>
      <c r="W141" s="210">
        <f>'[3]Relatório Empregados II'!$BP142</f>
        <v>0</v>
      </c>
      <c r="X141" s="144">
        <f>'[3]Relatório Empregados II'!$BR142:$BR142</f>
        <v>0</v>
      </c>
      <c r="Y141" s="161">
        <f>'[3]Relatório Empregados II'!$BU142</f>
        <v>0</v>
      </c>
      <c r="Z141" s="171">
        <f>'[3]Relatório Empregados II'!$BW142:$BW142</f>
        <v>0</v>
      </c>
      <c r="AA141" s="172">
        <f>'[3]Relatório Empregados II'!$CA142:$CA142</f>
        <v>0</v>
      </c>
      <c r="AB141" s="172">
        <f>'[3]Relatório Empregados II'!$CD142:$CD142</f>
        <v>0</v>
      </c>
      <c r="AC141" s="172">
        <f>'[3]Relatório Empregados II'!$CG142:$CG142</f>
        <v>0</v>
      </c>
      <c r="AD141" s="172">
        <f>'[3]Relatório Empregados II'!$CJ142</f>
        <v>0</v>
      </c>
      <c r="AE141" s="172">
        <f>'[3]Relatório Empregados II'!$CL142</f>
        <v>0</v>
      </c>
      <c r="AF141" s="172">
        <f>'[3]Relatório Empregados II'!$CN142:$CN142</f>
        <v>0</v>
      </c>
      <c r="AG141" s="172">
        <f>'[3]Relatório Empregados II'!$CQ142</f>
        <v>0</v>
      </c>
      <c r="AH141" s="144">
        <f>'[3]Relatório Empregados II'!$CS142:$CS142</f>
        <v>0</v>
      </c>
      <c r="AI141" s="161">
        <f>'[3]Relatório Empregados II'!$CV142:$CV142</f>
        <v>0</v>
      </c>
      <c r="AJ141" s="144">
        <f>'[3]Relatório Empregados II'!$CY142:$CY142</f>
        <v>0</v>
      </c>
      <c r="AK141" s="161">
        <f>'[3]Relatório Empregados II'!$DB142:$DB142</f>
        <v>0</v>
      </c>
      <c r="AL141" s="144">
        <f>'[3]Relatório Empregados II'!$DE142:$DE142</f>
        <v>0</v>
      </c>
      <c r="AM141" s="144">
        <f>'[3]Relatório Empregados II'!$DH142</f>
        <v>0</v>
      </c>
      <c r="AN141" s="161">
        <f>'[3]Relatório Empregados II'!$DJ142</f>
        <v>0</v>
      </c>
      <c r="AO141" s="144">
        <f>'[3]Relatório Empregados II'!$DL142</f>
        <v>0</v>
      </c>
      <c r="AP141" s="144">
        <f>'[3]Relatório Empregados II'!$DM$3:$DM142</f>
        <v>0</v>
      </c>
      <c r="AQ141" s="161"/>
      <c r="AR141" s="161"/>
      <c r="AS141" s="144">
        <f>'[3]Relatório Empregados II'!$DQ142:$DQ142</f>
        <v>0</v>
      </c>
      <c r="AT141" s="173">
        <f>'[3]Relatório Empregados II'!$DT142</f>
        <v>0</v>
      </c>
      <c r="AU141" s="171">
        <f>'[3]Relatório Empregados II'!$DV142</f>
        <v>0</v>
      </c>
      <c r="AV141" s="171">
        <f>'[3]Relatório Empregados II'!$DX142</f>
        <v>0</v>
      </c>
      <c r="AW141" s="160">
        <f>'[3]Relatório Empregados II'!$DZ142</f>
        <v>0</v>
      </c>
      <c r="AX141" s="160">
        <f>'[3]Relatório Empregados II'!$EB142</f>
        <v>0</v>
      </c>
      <c r="AY141" s="171">
        <f>'[3]Relatório Empregados II'!$ED142</f>
        <v>0</v>
      </c>
      <c r="AZ141" s="160">
        <f>'[3]Relatório Empregados II'!$EH142</f>
        <v>0</v>
      </c>
      <c r="BA141" s="160">
        <f>'[3]Relatório Empregados II'!$EJ142</f>
        <v>0</v>
      </c>
    </row>
    <row r="142" spans="1:53">
      <c r="A142" s="174">
        <f>IFERROR(('[3]Relatório Empregados II'!$A143:$B143),"")</f>
        <v>0</v>
      </c>
      <c r="B142" s="146">
        <f>'[3]Relatório Empregados II'!$D143:$D143</f>
        <v>0</v>
      </c>
      <c r="C142" s="162">
        <f>'[3]Relatório Empregados II'!$G143:$G143</f>
        <v>0</v>
      </c>
      <c r="D142" s="165">
        <f>'[3]Relatório Empregados II'!$J143</f>
        <v>0</v>
      </c>
      <c r="E142" s="147">
        <f>'[3]Relatório Empregados II'!$L143:L143</f>
        <v>0</v>
      </c>
      <c r="F142" s="148">
        <f>'[3]Relatório Empregados II'!$P143:$P143</f>
        <v>0</v>
      </c>
      <c r="G142" s="177" cm="1">
        <f t="array" ref="G142">'[3]Relatório Empregados II'!$T143:T143</f>
        <v>0</v>
      </c>
      <c r="H142" s="149">
        <f>'[3]Relatório Empregados II'!$W143</f>
        <v>0</v>
      </c>
      <c r="I142" s="150">
        <f>'[3]Relatório Empregados II'!$Y143:$Y143</f>
        <v>0</v>
      </c>
      <c r="J142" s="151">
        <f>'[3]Relatório Empregados II'!$AB143:$AB143</f>
        <v>0</v>
      </c>
      <c r="K142" s="166">
        <f>'[3]Relatório Empregados II'!$AE143:$AE143</f>
        <v>0</v>
      </c>
      <c r="L142" s="167" cm="1">
        <f t="array" ref="L142">'[3]Relatório Empregados II'!$AI143:$AI143</f>
        <v>0</v>
      </c>
      <c r="M142" s="153">
        <f>'[3]Relatório Empregados II'!$AL143:$AL143</f>
        <v>0</v>
      </c>
      <c r="N142" s="154">
        <f>'[3]Relatório Empregados II'!$AP143</f>
        <v>0</v>
      </c>
      <c r="O142" s="167">
        <f>'[3]Relatório Empregados II'!$AR143</f>
        <v>0</v>
      </c>
      <c r="P142" s="155">
        <f>'[3]Relatório Empregados II'!$AT143:$AT143</f>
        <v>0</v>
      </c>
      <c r="Q142" s="156">
        <f>'[3]Relatório Empregados II'!$AX143:$AX143</f>
        <v>0</v>
      </c>
      <c r="R142" s="157">
        <f>'[3]Relatório Empregados II'!$BA143:$BA143</f>
        <v>0</v>
      </c>
      <c r="S142" s="158">
        <f>'[3]Relatório Empregados II'!$BE143:$BE143</f>
        <v>0</v>
      </c>
      <c r="T142" s="158">
        <f>'[3]Relatório Empregados II'!$BH143:$BH143</f>
        <v>0</v>
      </c>
      <c r="U142" s="152">
        <f>'[3]Relatório Empregados II'!$BK143:$BK143</f>
        <v>0</v>
      </c>
      <c r="V142" s="169">
        <f>'[3]Relatório Empregados II'!$BN143</f>
        <v>0</v>
      </c>
      <c r="W142" s="210">
        <f>'[3]Relatório Empregados II'!$BP143</f>
        <v>0</v>
      </c>
      <c r="X142" s="144">
        <f>'[3]Relatório Empregados II'!$BR143:$BR143</f>
        <v>0</v>
      </c>
      <c r="Y142" s="161">
        <f>'[3]Relatório Empregados II'!$BU143</f>
        <v>0</v>
      </c>
      <c r="Z142" s="171">
        <f>'[3]Relatório Empregados II'!$BW143:$BW143</f>
        <v>0</v>
      </c>
      <c r="AA142" s="172">
        <f>'[3]Relatório Empregados II'!$CA143:$CA143</f>
        <v>0</v>
      </c>
      <c r="AB142" s="172">
        <f>'[3]Relatório Empregados II'!$CD143:$CD143</f>
        <v>0</v>
      </c>
      <c r="AC142" s="172">
        <f>'[3]Relatório Empregados II'!$CG143:$CG143</f>
        <v>0</v>
      </c>
      <c r="AD142" s="172">
        <f>'[3]Relatório Empregados II'!$CJ143</f>
        <v>0</v>
      </c>
      <c r="AE142" s="172">
        <f>'[3]Relatório Empregados II'!$CL143</f>
        <v>0</v>
      </c>
      <c r="AF142" s="172">
        <f>'[3]Relatório Empregados II'!$CN143:$CN143</f>
        <v>0</v>
      </c>
      <c r="AG142" s="172">
        <f>'[3]Relatório Empregados II'!$CQ143</f>
        <v>0</v>
      </c>
      <c r="AH142" s="144">
        <f>'[3]Relatório Empregados II'!$CS143:$CS143</f>
        <v>0</v>
      </c>
      <c r="AI142" s="161">
        <f>'[3]Relatório Empregados II'!$CV143:$CV143</f>
        <v>0</v>
      </c>
      <c r="AJ142" s="144">
        <f>'[3]Relatório Empregados II'!$CY143:$CY143</f>
        <v>0</v>
      </c>
      <c r="AK142" s="161">
        <f>'[3]Relatório Empregados II'!$DB143:$DB143</f>
        <v>0</v>
      </c>
      <c r="AL142" s="144">
        <f>'[3]Relatório Empregados II'!$DE143:$DE143</f>
        <v>0</v>
      </c>
      <c r="AM142" s="144">
        <f>'[3]Relatório Empregados II'!$DH143</f>
        <v>0</v>
      </c>
      <c r="AN142" s="161">
        <f>'[3]Relatório Empregados II'!$DJ143</f>
        <v>0</v>
      </c>
      <c r="AO142" s="144">
        <f>'[3]Relatório Empregados II'!$DL143</f>
        <v>0</v>
      </c>
      <c r="AP142" s="144">
        <f>'[3]Relatório Empregados II'!$DM$3:$DM143</f>
        <v>0</v>
      </c>
      <c r="AQ142" s="161"/>
      <c r="AR142" s="161"/>
      <c r="AS142" s="144">
        <f>'[3]Relatório Empregados II'!$DQ143:$DQ143</f>
        <v>0</v>
      </c>
      <c r="AT142" s="173">
        <f>'[3]Relatório Empregados II'!$DT143</f>
        <v>0</v>
      </c>
      <c r="AU142" s="171">
        <f>'[3]Relatório Empregados II'!$DV143</f>
        <v>0</v>
      </c>
      <c r="AV142" s="171">
        <f>'[3]Relatório Empregados II'!$DX143</f>
        <v>0</v>
      </c>
      <c r="AW142" s="160">
        <f>'[3]Relatório Empregados II'!$DZ143</f>
        <v>0</v>
      </c>
      <c r="AX142" s="160">
        <f>'[3]Relatório Empregados II'!$EB143</f>
        <v>0</v>
      </c>
      <c r="AY142" s="171">
        <f>'[3]Relatório Empregados II'!$ED143</f>
        <v>0</v>
      </c>
      <c r="AZ142" s="160">
        <f>'[3]Relatório Empregados II'!$EH143</f>
        <v>0</v>
      </c>
      <c r="BA142" s="160">
        <f>'[3]Relatório Empregados II'!$EJ143</f>
        <v>0</v>
      </c>
    </row>
    <row r="143" spans="1:53">
      <c r="A143" s="174">
        <f>IFERROR(('[3]Relatório Empregados II'!$A144:$B144),"")</f>
        <v>0</v>
      </c>
      <c r="B143" s="146">
        <f>'[3]Relatório Empregados II'!$D144:$D144</f>
        <v>0</v>
      </c>
      <c r="C143" s="162">
        <f>'[3]Relatório Empregados II'!$G144:$G144</f>
        <v>0</v>
      </c>
      <c r="D143" s="165">
        <f>'[3]Relatório Empregados II'!$J144</f>
        <v>0</v>
      </c>
      <c r="E143" s="147">
        <f>'[3]Relatório Empregados II'!$L144:L144</f>
        <v>0</v>
      </c>
      <c r="F143" s="148">
        <f>'[3]Relatório Empregados II'!$P144:$P144</f>
        <v>0</v>
      </c>
      <c r="G143" s="177" cm="1">
        <f t="array" ref="G143">'[3]Relatório Empregados II'!$T144:T144</f>
        <v>0</v>
      </c>
      <c r="H143" s="149">
        <f>'[3]Relatório Empregados II'!$W144</f>
        <v>0</v>
      </c>
      <c r="I143" s="150">
        <f>'[3]Relatório Empregados II'!$Y144:$Y144</f>
        <v>0</v>
      </c>
      <c r="J143" s="151">
        <f>'[3]Relatório Empregados II'!$AB144:$AB144</f>
        <v>0</v>
      </c>
      <c r="K143" s="166">
        <f>'[3]Relatório Empregados II'!$AE144:$AE144</f>
        <v>0</v>
      </c>
      <c r="L143" s="167" cm="1">
        <f t="array" ref="L143">'[3]Relatório Empregados II'!$AI144:$AI144</f>
        <v>0</v>
      </c>
      <c r="M143" s="153">
        <f>'[3]Relatório Empregados II'!$AL144:$AL144</f>
        <v>0</v>
      </c>
      <c r="N143" s="154">
        <f>'[3]Relatório Empregados II'!$AP144</f>
        <v>0</v>
      </c>
      <c r="O143" s="167">
        <f>'[3]Relatório Empregados II'!$AR144</f>
        <v>0</v>
      </c>
      <c r="P143" s="155">
        <f>'[3]Relatório Empregados II'!$AT144:$AT144</f>
        <v>0</v>
      </c>
      <c r="Q143" s="156">
        <f>'[3]Relatório Empregados II'!$AX144:$AX144</f>
        <v>0</v>
      </c>
      <c r="R143" s="157">
        <f>'[3]Relatório Empregados II'!$BA144:$BA144</f>
        <v>0</v>
      </c>
      <c r="S143" s="158">
        <f>'[3]Relatório Empregados II'!$BE144:$BE144</f>
        <v>0</v>
      </c>
      <c r="T143" s="158">
        <f>'[3]Relatório Empregados II'!$BH144:$BH144</f>
        <v>0</v>
      </c>
      <c r="U143" s="152">
        <f>'[3]Relatório Empregados II'!$BK144:$BK144</f>
        <v>0</v>
      </c>
      <c r="V143" s="169">
        <f>'[3]Relatório Empregados II'!$BN144</f>
        <v>0</v>
      </c>
      <c r="W143" s="210">
        <f>'[3]Relatório Empregados II'!$BP144</f>
        <v>0</v>
      </c>
      <c r="X143" s="144">
        <f>'[3]Relatório Empregados II'!$BR144:$BR144</f>
        <v>0</v>
      </c>
      <c r="Y143" s="161">
        <f>'[3]Relatório Empregados II'!$BU144</f>
        <v>0</v>
      </c>
      <c r="Z143" s="171">
        <f>'[3]Relatório Empregados II'!$BW144:$BW144</f>
        <v>0</v>
      </c>
      <c r="AA143" s="172">
        <f>'[3]Relatório Empregados II'!$CA144:$CA144</f>
        <v>0</v>
      </c>
      <c r="AB143" s="172">
        <f>'[3]Relatório Empregados II'!$CD144:$CD144</f>
        <v>0</v>
      </c>
      <c r="AC143" s="172">
        <f>'[3]Relatório Empregados II'!$CG144:$CG144</f>
        <v>0</v>
      </c>
      <c r="AD143" s="172">
        <f>'[3]Relatório Empregados II'!$CJ144</f>
        <v>0</v>
      </c>
      <c r="AE143" s="172">
        <f>'[3]Relatório Empregados II'!$CL144</f>
        <v>0</v>
      </c>
      <c r="AF143" s="172">
        <f>'[3]Relatório Empregados II'!$CN144:$CN144</f>
        <v>0</v>
      </c>
      <c r="AG143" s="172">
        <f>'[3]Relatório Empregados II'!$CQ144</f>
        <v>0</v>
      </c>
      <c r="AH143" s="144">
        <f>'[3]Relatório Empregados II'!$CS144:$CS144</f>
        <v>0</v>
      </c>
      <c r="AI143" s="161">
        <f>'[3]Relatório Empregados II'!$CV144:$CV144</f>
        <v>0</v>
      </c>
      <c r="AJ143" s="144">
        <f>'[3]Relatório Empregados II'!$CY144:$CY144</f>
        <v>0</v>
      </c>
      <c r="AK143" s="161">
        <f>'[3]Relatório Empregados II'!$DB144:$DB144</f>
        <v>0</v>
      </c>
      <c r="AL143" s="144">
        <f>'[3]Relatório Empregados II'!$DE144:$DE144</f>
        <v>0</v>
      </c>
      <c r="AM143" s="144">
        <f>'[3]Relatório Empregados II'!$DH144</f>
        <v>0</v>
      </c>
      <c r="AN143" s="161">
        <f>'[3]Relatório Empregados II'!$DJ144</f>
        <v>0</v>
      </c>
      <c r="AO143" s="144">
        <f>'[3]Relatório Empregados II'!$DL144</f>
        <v>0</v>
      </c>
      <c r="AP143" s="144">
        <f>'[3]Relatório Empregados II'!$DM$3:$DM144</f>
        <v>0</v>
      </c>
      <c r="AQ143" s="161"/>
      <c r="AR143" s="161"/>
      <c r="AS143" s="144">
        <f>'[3]Relatório Empregados II'!$DQ144:$DQ144</f>
        <v>0</v>
      </c>
      <c r="AT143" s="173">
        <f>'[3]Relatório Empregados II'!$DT144</f>
        <v>0</v>
      </c>
      <c r="AU143" s="171">
        <f>'[3]Relatório Empregados II'!$DV144</f>
        <v>0</v>
      </c>
      <c r="AV143" s="171">
        <f>'[3]Relatório Empregados II'!$DX144</f>
        <v>0</v>
      </c>
      <c r="AW143" s="160">
        <f>'[3]Relatório Empregados II'!$DZ144</f>
        <v>0</v>
      </c>
      <c r="AX143" s="160">
        <f>'[3]Relatório Empregados II'!$EB144</f>
        <v>0</v>
      </c>
      <c r="AY143" s="171">
        <f>'[3]Relatório Empregados II'!$ED144</f>
        <v>0</v>
      </c>
      <c r="AZ143" s="160">
        <f>'[3]Relatório Empregados II'!$EH144</f>
        <v>0</v>
      </c>
      <c r="BA143" s="160">
        <f>'[3]Relatório Empregados II'!$EJ144</f>
        <v>0</v>
      </c>
    </row>
    <row r="144" spans="1:53">
      <c r="A144" s="174">
        <f>IFERROR(('[3]Relatório Empregados II'!$A145:$B145),"")</f>
        <v>0</v>
      </c>
      <c r="B144" s="146">
        <f>'[3]Relatório Empregados II'!$D145:$D145</f>
        <v>0</v>
      </c>
      <c r="C144" s="162">
        <f>'[3]Relatório Empregados II'!$G145:$G145</f>
        <v>0</v>
      </c>
      <c r="D144" s="165">
        <f>'[3]Relatório Empregados II'!$J145</f>
        <v>0</v>
      </c>
      <c r="E144" s="147">
        <f>'[3]Relatório Empregados II'!$L145:L145</f>
        <v>0</v>
      </c>
      <c r="F144" s="148">
        <f>'[3]Relatório Empregados II'!$P145:$P145</f>
        <v>0</v>
      </c>
      <c r="G144" s="177" cm="1">
        <f t="array" ref="G144">'[3]Relatório Empregados II'!$T145:T145</f>
        <v>0</v>
      </c>
      <c r="H144" s="149">
        <f>'[3]Relatório Empregados II'!$W145</f>
        <v>0</v>
      </c>
      <c r="I144" s="150">
        <f>'[3]Relatório Empregados II'!$Y145:$Y145</f>
        <v>0</v>
      </c>
      <c r="J144" s="151">
        <f>'[3]Relatório Empregados II'!$AB145:$AB145</f>
        <v>0</v>
      </c>
      <c r="K144" s="166">
        <f>'[3]Relatório Empregados II'!$AE145:$AE145</f>
        <v>0</v>
      </c>
      <c r="L144" s="167" cm="1">
        <f t="array" ref="L144">'[3]Relatório Empregados II'!$AI145:$AI145</f>
        <v>0</v>
      </c>
      <c r="M144" s="153">
        <f>'[3]Relatório Empregados II'!$AL145:$AL145</f>
        <v>0</v>
      </c>
      <c r="N144" s="154">
        <f>'[3]Relatório Empregados II'!$AP145</f>
        <v>0</v>
      </c>
      <c r="O144" s="167">
        <f>'[3]Relatório Empregados II'!$AR145</f>
        <v>0</v>
      </c>
      <c r="P144" s="155">
        <f>'[3]Relatório Empregados II'!$AT145:$AT145</f>
        <v>0</v>
      </c>
      <c r="Q144" s="156">
        <f>'[3]Relatório Empregados II'!$AX145:$AX145</f>
        <v>0</v>
      </c>
      <c r="R144" s="157">
        <f>'[3]Relatório Empregados II'!$BA145:$BA145</f>
        <v>0</v>
      </c>
      <c r="S144" s="158">
        <f>'[3]Relatório Empregados II'!$BE145:$BE145</f>
        <v>0</v>
      </c>
      <c r="T144" s="158">
        <f>'[3]Relatório Empregados II'!$BH145:$BH145</f>
        <v>0</v>
      </c>
      <c r="U144" s="152">
        <f>'[3]Relatório Empregados II'!$BK145:$BK145</f>
        <v>0</v>
      </c>
      <c r="V144" s="169">
        <f>'[3]Relatório Empregados II'!$BN145</f>
        <v>0</v>
      </c>
      <c r="W144" s="210">
        <f>'[3]Relatório Empregados II'!$BP145</f>
        <v>0</v>
      </c>
      <c r="X144" s="144">
        <f>'[3]Relatório Empregados II'!$BR145:$BR145</f>
        <v>0</v>
      </c>
      <c r="Y144" s="161">
        <f>'[3]Relatório Empregados II'!$BU145</f>
        <v>0</v>
      </c>
      <c r="Z144" s="171">
        <f>'[3]Relatório Empregados II'!$BW145:$BW145</f>
        <v>0</v>
      </c>
      <c r="AA144" s="172">
        <f>'[3]Relatório Empregados II'!$CA145:$CA145</f>
        <v>0</v>
      </c>
      <c r="AB144" s="172">
        <f>'[3]Relatório Empregados II'!$CD145:$CD145</f>
        <v>0</v>
      </c>
      <c r="AC144" s="172">
        <f>'[3]Relatório Empregados II'!$CG145:$CG145</f>
        <v>0</v>
      </c>
      <c r="AD144" s="172">
        <f>'[3]Relatório Empregados II'!$CJ145</f>
        <v>0</v>
      </c>
      <c r="AE144" s="172">
        <f>'[3]Relatório Empregados II'!$CL145</f>
        <v>0</v>
      </c>
      <c r="AF144" s="172">
        <f>'[3]Relatório Empregados II'!$CN145:$CN145</f>
        <v>0</v>
      </c>
      <c r="AG144" s="172">
        <f>'[3]Relatório Empregados II'!$CQ145</f>
        <v>0</v>
      </c>
      <c r="AH144" s="144">
        <f>'[3]Relatório Empregados II'!$CS145:$CS145</f>
        <v>0</v>
      </c>
      <c r="AI144" s="161">
        <f>'[3]Relatório Empregados II'!$CV145:$CV145</f>
        <v>0</v>
      </c>
      <c r="AJ144" s="144">
        <f>'[3]Relatório Empregados II'!$CY145:$CY145</f>
        <v>0</v>
      </c>
      <c r="AK144" s="161">
        <f>'[3]Relatório Empregados II'!$DB145:$DB145</f>
        <v>0</v>
      </c>
      <c r="AL144" s="144">
        <f>'[3]Relatório Empregados II'!$DE145:$DE145</f>
        <v>0</v>
      </c>
      <c r="AM144" s="144">
        <f>'[3]Relatório Empregados II'!$DH145</f>
        <v>0</v>
      </c>
      <c r="AN144" s="161">
        <f>'[3]Relatório Empregados II'!$DJ145</f>
        <v>0</v>
      </c>
      <c r="AO144" s="144">
        <f>'[3]Relatório Empregados II'!$DL145</f>
        <v>0</v>
      </c>
      <c r="AP144" s="144">
        <f>'[3]Relatório Empregados II'!$DM$3:$DM145</f>
        <v>0</v>
      </c>
      <c r="AQ144" s="161"/>
      <c r="AR144" s="161"/>
      <c r="AS144" s="144">
        <f>'[3]Relatório Empregados II'!$DQ145:$DQ145</f>
        <v>0</v>
      </c>
      <c r="AT144" s="173">
        <f>'[3]Relatório Empregados II'!$DT145</f>
        <v>0</v>
      </c>
      <c r="AU144" s="171">
        <f>'[3]Relatório Empregados II'!$DV145</f>
        <v>0</v>
      </c>
      <c r="AV144" s="171">
        <f>'[3]Relatório Empregados II'!$DX145</f>
        <v>0</v>
      </c>
      <c r="AW144" s="160">
        <f>'[3]Relatório Empregados II'!$DZ145</f>
        <v>0</v>
      </c>
      <c r="AX144" s="160">
        <f>'[3]Relatório Empregados II'!$EB145</f>
        <v>0</v>
      </c>
      <c r="AY144" s="171">
        <f>'[3]Relatório Empregados II'!$ED145</f>
        <v>0</v>
      </c>
      <c r="AZ144" s="160">
        <f>'[3]Relatório Empregados II'!$EH145</f>
        <v>0</v>
      </c>
      <c r="BA144" s="160">
        <f>'[3]Relatório Empregados II'!$EJ145</f>
        <v>0</v>
      </c>
    </row>
    <row r="145" spans="1:53">
      <c r="A145" s="174">
        <f>IFERROR(('[3]Relatório Empregados II'!$A146:$B146),"")</f>
        <v>0</v>
      </c>
      <c r="B145" s="146">
        <f>'[3]Relatório Empregados II'!$D146:$D146</f>
        <v>0</v>
      </c>
      <c r="C145" s="162">
        <f>'[3]Relatório Empregados II'!$G146:$G146</f>
        <v>0</v>
      </c>
      <c r="D145" s="165">
        <f>'[3]Relatório Empregados II'!$J146</f>
        <v>0</v>
      </c>
      <c r="E145" s="147">
        <f>'[3]Relatório Empregados II'!$L146:L146</f>
        <v>0</v>
      </c>
      <c r="F145" s="148">
        <f>'[3]Relatório Empregados II'!$P146:$P146</f>
        <v>0</v>
      </c>
      <c r="G145" s="177" cm="1">
        <f t="array" ref="G145">'[3]Relatório Empregados II'!$T146:T146</f>
        <v>0</v>
      </c>
      <c r="H145" s="149">
        <f>'[3]Relatório Empregados II'!$W146</f>
        <v>0</v>
      </c>
      <c r="I145" s="150">
        <f>'[3]Relatório Empregados II'!$Y146:$Y146</f>
        <v>0</v>
      </c>
      <c r="J145" s="151">
        <f>'[3]Relatório Empregados II'!$AB146:$AB146</f>
        <v>0</v>
      </c>
      <c r="K145" s="166">
        <f>'[3]Relatório Empregados II'!$AE146:$AE146</f>
        <v>0</v>
      </c>
      <c r="L145" s="167" cm="1">
        <f t="array" ref="L145">'[3]Relatório Empregados II'!$AI146:$AI146</f>
        <v>0</v>
      </c>
      <c r="M145" s="153">
        <f>'[3]Relatório Empregados II'!$AL146:$AL146</f>
        <v>0</v>
      </c>
      <c r="N145" s="154">
        <f>'[3]Relatório Empregados II'!$AP146</f>
        <v>0</v>
      </c>
      <c r="O145" s="167">
        <f>'[3]Relatório Empregados II'!$AR146</f>
        <v>0</v>
      </c>
      <c r="P145" s="155">
        <f>'[3]Relatório Empregados II'!$AT146:$AT146</f>
        <v>0</v>
      </c>
      <c r="Q145" s="156">
        <f>'[3]Relatório Empregados II'!$AX146:$AX146</f>
        <v>0</v>
      </c>
      <c r="R145" s="157">
        <f>'[3]Relatório Empregados II'!$BA146:$BA146</f>
        <v>0</v>
      </c>
      <c r="S145" s="158">
        <f>'[3]Relatório Empregados II'!$BE146:$BE146</f>
        <v>0</v>
      </c>
      <c r="T145" s="158">
        <f>'[3]Relatório Empregados II'!$BH146:$BH146</f>
        <v>0</v>
      </c>
      <c r="U145" s="152">
        <f>'[3]Relatório Empregados II'!$BK146:$BK146</f>
        <v>0</v>
      </c>
      <c r="V145" s="169">
        <f>'[3]Relatório Empregados II'!$BN146</f>
        <v>0</v>
      </c>
      <c r="W145" s="210">
        <f>'[3]Relatório Empregados II'!$BP146</f>
        <v>0</v>
      </c>
      <c r="X145" s="144">
        <f>'[3]Relatório Empregados II'!$BR146:$BR146</f>
        <v>0</v>
      </c>
      <c r="Y145" s="161">
        <f>'[3]Relatório Empregados II'!$BU146</f>
        <v>0</v>
      </c>
      <c r="Z145" s="171">
        <f>'[3]Relatório Empregados II'!$BW146:$BW146</f>
        <v>0</v>
      </c>
      <c r="AA145" s="172">
        <f>'[3]Relatório Empregados II'!$CA146:$CA146</f>
        <v>0</v>
      </c>
      <c r="AB145" s="172">
        <f>'[3]Relatório Empregados II'!$CD146:$CD146</f>
        <v>0</v>
      </c>
      <c r="AC145" s="172">
        <f>'[3]Relatório Empregados II'!$CG146:$CG146</f>
        <v>0</v>
      </c>
      <c r="AD145" s="172">
        <f>'[3]Relatório Empregados II'!$CJ146</f>
        <v>0</v>
      </c>
      <c r="AE145" s="172">
        <f>'[3]Relatório Empregados II'!$CL146</f>
        <v>0</v>
      </c>
      <c r="AF145" s="172">
        <f>'[3]Relatório Empregados II'!$CN146:$CN146</f>
        <v>0</v>
      </c>
      <c r="AG145" s="172">
        <f>'[3]Relatório Empregados II'!$CQ146</f>
        <v>0</v>
      </c>
      <c r="AH145" s="144">
        <f>'[3]Relatório Empregados II'!$CS146:$CS146</f>
        <v>0</v>
      </c>
      <c r="AI145" s="161">
        <f>'[3]Relatório Empregados II'!$CV146:$CV146</f>
        <v>0</v>
      </c>
      <c r="AJ145" s="144">
        <f>'[3]Relatório Empregados II'!$CY146:$CY146</f>
        <v>0</v>
      </c>
      <c r="AK145" s="161">
        <f>'[3]Relatório Empregados II'!$DB146:$DB146</f>
        <v>0</v>
      </c>
      <c r="AL145" s="144">
        <f>'[3]Relatório Empregados II'!$DE146:$DE146</f>
        <v>0</v>
      </c>
      <c r="AM145" s="144">
        <f>'[3]Relatório Empregados II'!$DH146</f>
        <v>0</v>
      </c>
      <c r="AN145" s="161">
        <f>'[3]Relatório Empregados II'!$DJ146</f>
        <v>0</v>
      </c>
      <c r="AO145" s="144">
        <f>'[3]Relatório Empregados II'!$DL146</f>
        <v>0</v>
      </c>
      <c r="AP145" s="144">
        <f>'[3]Relatório Empregados II'!$DM$3:$DM146</f>
        <v>0</v>
      </c>
      <c r="AQ145" s="161"/>
      <c r="AR145" s="161"/>
      <c r="AS145" s="144">
        <f>'[3]Relatório Empregados II'!$DQ146:$DQ146</f>
        <v>0</v>
      </c>
      <c r="AT145" s="173">
        <f>'[3]Relatório Empregados II'!$DT146</f>
        <v>0</v>
      </c>
      <c r="AU145" s="171">
        <f>'[3]Relatório Empregados II'!$DV146</f>
        <v>0</v>
      </c>
      <c r="AV145" s="171">
        <f>'[3]Relatório Empregados II'!$DX146</f>
        <v>0</v>
      </c>
      <c r="AW145" s="160">
        <f>'[3]Relatório Empregados II'!$DZ146</f>
        <v>0</v>
      </c>
      <c r="AX145" s="160">
        <f>'[3]Relatório Empregados II'!$EB146</f>
        <v>0</v>
      </c>
      <c r="AY145" s="171">
        <f>'[3]Relatório Empregados II'!$ED146</f>
        <v>0</v>
      </c>
      <c r="AZ145" s="160">
        <f>'[3]Relatório Empregados II'!$EH146</f>
        <v>0</v>
      </c>
      <c r="BA145" s="160">
        <f>'[3]Relatório Empregados II'!$EJ146</f>
        <v>0</v>
      </c>
    </row>
    <row r="146" spans="1:53">
      <c r="A146" s="174">
        <f>IFERROR(('[3]Relatório Empregados II'!$A147:$B147),"")</f>
        <v>0</v>
      </c>
      <c r="B146" s="146">
        <f>'[3]Relatório Empregados II'!$D147:$D147</f>
        <v>0</v>
      </c>
      <c r="C146" s="162">
        <f>'[3]Relatório Empregados II'!$G147:$G147</f>
        <v>0</v>
      </c>
      <c r="D146" s="165">
        <f>'[3]Relatório Empregados II'!$J147</f>
        <v>0</v>
      </c>
      <c r="E146" s="147">
        <f>'[3]Relatório Empregados II'!$L147:L147</f>
        <v>0</v>
      </c>
      <c r="F146" s="148">
        <f>'[3]Relatório Empregados II'!$P147:$P147</f>
        <v>0</v>
      </c>
      <c r="G146" s="177" cm="1">
        <f t="array" ref="G146">'[3]Relatório Empregados II'!$T147:T147</f>
        <v>0</v>
      </c>
      <c r="H146" s="149">
        <f>'[3]Relatório Empregados II'!$W147</f>
        <v>0</v>
      </c>
      <c r="I146" s="150">
        <f>'[3]Relatório Empregados II'!$Y147:$Y147</f>
        <v>0</v>
      </c>
      <c r="J146" s="151">
        <f>'[3]Relatório Empregados II'!$AB147:$AB147</f>
        <v>0</v>
      </c>
      <c r="K146" s="166">
        <f>'[3]Relatório Empregados II'!$AE147:$AE147</f>
        <v>0</v>
      </c>
      <c r="L146" s="167" cm="1">
        <f t="array" ref="L146">'[3]Relatório Empregados II'!$AI147:$AI147</f>
        <v>0</v>
      </c>
      <c r="M146" s="153">
        <f>'[3]Relatório Empregados II'!$AL147:$AL147</f>
        <v>0</v>
      </c>
      <c r="N146" s="154">
        <f>'[3]Relatório Empregados II'!$AP147</f>
        <v>0</v>
      </c>
      <c r="O146" s="167">
        <f>'[3]Relatório Empregados II'!$AR147</f>
        <v>0</v>
      </c>
      <c r="P146" s="155">
        <f>'[3]Relatório Empregados II'!$AT147:$AT147</f>
        <v>0</v>
      </c>
      <c r="Q146" s="156">
        <f>'[3]Relatório Empregados II'!$AX147:$AX147</f>
        <v>0</v>
      </c>
      <c r="R146" s="157">
        <f>'[3]Relatório Empregados II'!$BA147:$BA147</f>
        <v>0</v>
      </c>
      <c r="S146" s="158">
        <f>'[3]Relatório Empregados II'!$BE147:$BE147</f>
        <v>0</v>
      </c>
      <c r="T146" s="158">
        <f>'[3]Relatório Empregados II'!$BH147:$BH147</f>
        <v>0</v>
      </c>
      <c r="U146" s="152">
        <f>'[3]Relatório Empregados II'!$BK147:$BK147</f>
        <v>0</v>
      </c>
      <c r="V146" s="169">
        <f>'[3]Relatório Empregados II'!$BN147</f>
        <v>0</v>
      </c>
      <c r="W146" s="210">
        <f>'[3]Relatório Empregados II'!$BP147</f>
        <v>0</v>
      </c>
      <c r="X146" s="144">
        <f>'[3]Relatório Empregados II'!$BR147:$BR147</f>
        <v>0</v>
      </c>
      <c r="Y146" s="161">
        <f>'[3]Relatório Empregados II'!$BU147</f>
        <v>0</v>
      </c>
      <c r="Z146" s="171">
        <f>'[3]Relatório Empregados II'!$BW147:$BW147</f>
        <v>0</v>
      </c>
      <c r="AA146" s="172">
        <f>'[3]Relatório Empregados II'!$CA147:$CA147</f>
        <v>0</v>
      </c>
      <c r="AB146" s="172">
        <f>'[3]Relatório Empregados II'!$CD147:$CD147</f>
        <v>0</v>
      </c>
      <c r="AC146" s="172">
        <f>'[3]Relatório Empregados II'!$CG147:$CG147</f>
        <v>0</v>
      </c>
      <c r="AD146" s="172">
        <f>'[3]Relatório Empregados II'!$CJ147</f>
        <v>0</v>
      </c>
      <c r="AE146" s="172">
        <f>'[3]Relatório Empregados II'!$CL147</f>
        <v>0</v>
      </c>
      <c r="AF146" s="172">
        <f>'[3]Relatório Empregados II'!$CN147:$CN147</f>
        <v>0</v>
      </c>
      <c r="AG146" s="172">
        <f>'[3]Relatório Empregados II'!$CQ147</f>
        <v>0</v>
      </c>
      <c r="AH146" s="144">
        <f>'[3]Relatório Empregados II'!$CS147:$CS147</f>
        <v>0</v>
      </c>
      <c r="AI146" s="161">
        <f>'[3]Relatório Empregados II'!$CV147:$CV147</f>
        <v>0</v>
      </c>
      <c r="AJ146" s="144">
        <f>'[3]Relatório Empregados II'!$CY147:$CY147</f>
        <v>0</v>
      </c>
      <c r="AK146" s="161">
        <f>'[3]Relatório Empregados II'!$DB147:$DB147</f>
        <v>0</v>
      </c>
      <c r="AL146" s="144">
        <f>'[3]Relatório Empregados II'!$DE147:$DE147</f>
        <v>0</v>
      </c>
      <c r="AM146" s="144">
        <f>'[3]Relatório Empregados II'!$DH147</f>
        <v>0</v>
      </c>
      <c r="AN146" s="161">
        <f>'[3]Relatório Empregados II'!$DJ147</f>
        <v>0</v>
      </c>
      <c r="AO146" s="144">
        <f>'[3]Relatório Empregados II'!$DL147</f>
        <v>0</v>
      </c>
      <c r="AP146" s="144">
        <f>'[3]Relatório Empregados II'!$DM$3:$DM147</f>
        <v>0</v>
      </c>
      <c r="AQ146" s="161"/>
      <c r="AR146" s="161"/>
      <c r="AS146" s="144">
        <f>'[3]Relatório Empregados II'!$DQ147:$DQ147</f>
        <v>0</v>
      </c>
      <c r="AT146" s="173">
        <f>'[3]Relatório Empregados II'!$DT147</f>
        <v>0</v>
      </c>
      <c r="AU146" s="171">
        <f>'[3]Relatório Empregados II'!$DV147</f>
        <v>0</v>
      </c>
      <c r="AV146" s="171">
        <f>'[3]Relatório Empregados II'!$DX147</f>
        <v>0</v>
      </c>
      <c r="AW146" s="160">
        <f>'[3]Relatório Empregados II'!$DZ147</f>
        <v>0</v>
      </c>
      <c r="AX146" s="160">
        <f>'[3]Relatório Empregados II'!$EB147</f>
        <v>0</v>
      </c>
      <c r="AY146" s="171">
        <f>'[3]Relatório Empregados II'!$ED147</f>
        <v>0</v>
      </c>
      <c r="AZ146" s="160">
        <f>'[3]Relatório Empregados II'!$EH147</f>
        <v>0</v>
      </c>
      <c r="BA146" s="160">
        <f>'[3]Relatório Empregados II'!$EJ147</f>
        <v>0</v>
      </c>
    </row>
    <row r="147" spans="1:53">
      <c r="A147" s="174">
        <f>IFERROR(('[3]Relatório Empregados II'!$A148:$B148),"")</f>
        <v>0</v>
      </c>
      <c r="B147" s="146">
        <f>'[3]Relatório Empregados II'!$D148:$D148</f>
        <v>0</v>
      </c>
      <c r="C147" s="162">
        <f>'[3]Relatório Empregados II'!$G148:$G148</f>
        <v>0</v>
      </c>
      <c r="D147" s="165">
        <f>'[3]Relatório Empregados II'!$J148</f>
        <v>0</v>
      </c>
      <c r="E147" s="147">
        <f>'[3]Relatório Empregados II'!$L148:L148</f>
        <v>0</v>
      </c>
      <c r="F147" s="148">
        <f>'[3]Relatório Empregados II'!$P148:$P148</f>
        <v>0</v>
      </c>
      <c r="G147" s="177" cm="1">
        <f t="array" ref="G147">'[3]Relatório Empregados II'!$T148:T148</f>
        <v>0</v>
      </c>
      <c r="H147" s="149">
        <f>'[3]Relatório Empregados II'!$W148</f>
        <v>0</v>
      </c>
      <c r="I147" s="150">
        <f>'[3]Relatório Empregados II'!$Y148:$Y148</f>
        <v>0</v>
      </c>
      <c r="J147" s="151">
        <f>'[3]Relatório Empregados II'!$AB148:$AB148</f>
        <v>0</v>
      </c>
      <c r="K147" s="166">
        <f>'[3]Relatório Empregados II'!$AE148:$AE148</f>
        <v>0</v>
      </c>
      <c r="L147" s="167" cm="1">
        <f t="array" ref="L147">'[3]Relatório Empregados II'!$AI148:$AI148</f>
        <v>0</v>
      </c>
      <c r="M147" s="153">
        <f>'[3]Relatório Empregados II'!$AL148:$AL148</f>
        <v>0</v>
      </c>
      <c r="N147" s="154">
        <f>'[3]Relatório Empregados II'!$AP148</f>
        <v>0</v>
      </c>
      <c r="O147" s="167">
        <f>'[3]Relatório Empregados II'!$AR148</f>
        <v>0</v>
      </c>
      <c r="P147" s="155">
        <f>'[3]Relatório Empregados II'!$AT148:$AT148</f>
        <v>0</v>
      </c>
      <c r="Q147" s="156">
        <f>'[3]Relatório Empregados II'!$AX148:$AX148</f>
        <v>0</v>
      </c>
      <c r="R147" s="157">
        <f>'[3]Relatório Empregados II'!$BA148:$BA148</f>
        <v>0</v>
      </c>
      <c r="S147" s="158">
        <f>'[3]Relatório Empregados II'!$BE148:$BE148</f>
        <v>0</v>
      </c>
      <c r="T147" s="158">
        <f>'[3]Relatório Empregados II'!$BH148:$BH148</f>
        <v>0</v>
      </c>
      <c r="U147" s="152">
        <f>'[3]Relatório Empregados II'!$BK148:$BK148</f>
        <v>0</v>
      </c>
      <c r="V147" s="169">
        <f>'[3]Relatório Empregados II'!$BN148</f>
        <v>0</v>
      </c>
      <c r="W147" s="210">
        <f>'[3]Relatório Empregados II'!$BP148</f>
        <v>0</v>
      </c>
      <c r="X147" s="144">
        <f>'[3]Relatório Empregados II'!$BR148:$BR148</f>
        <v>0</v>
      </c>
      <c r="Y147" s="161">
        <f>'[3]Relatório Empregados II'!$BU148</f>
        <v>0</v>
      </c>
      <c r="Z147" s="171">
        <f>'[3]Relatório Empregados II'!$BW148:$BW148</f>
        <v>0</v>
      </c>
      <c r="AA147" s="172">
        <f>'[3]Relatório Empregados II'!$CA148:$CA148</f>
        <v>0</v>
      </c>
      <c r="AB147" s="172">
        <f>'[3]Relatório Empregados II'!$CD148:$CD148</f>
        <v>0</v>
      </c>
      <c r="AC147" s="172">
        <f>'[3]Relatório Empregados II'!$CG148:$CG148</f>
        <v>0</v>
      </c>
      <c r="AD147" s="172">
        <f>'[3]Relatório Empregados II'!$CJ148</f>
        <v>0</v>
      </c>
      <c r="AE147" s="172">
        <f>'[3]Relatório Empregados II'!$CL148</f>
        <v>0</v>
      </c>
      <c r="AF147" s="172">
        <f>'[3]Relatório Empregados II'!$CN148:$CN148</f>
        <v>0</v>
      </c>
      <c r="AG147" s="172">
        <f>'[3]Relatório Empregados II'!$CQ148</f>
        <v>0</v>
      </c>
      <c r="AH147" s="144">
        <f>'[3]Relatório Empregados II'!$CS148:$CS148</f>
        <v>0</v>
      </c>
      <c r="AI147" s="161">
        <f>'[3]Relatório Empregados II'!$CV148:$CV148</f>
        <v>0</v>
      </c>
      <c r="AJ147" s="144">
        <f>'[3]Relatório Empregados II'!$CY148:$CY148</f>
        <v>0</v>
      </c>
      <c r="AK147" s="161">
        <f>'[3]Relatório Empregados II'!$DB148:$DB148</f>
        <v>0</v>
      </c>
      <c r="AL147" s="144">
        <f>'[3]Relatório Empregados II'!$DE148:$DE148</f>
        <v>0</v>
      </c>
      <c r="AM147" s="144">
        <f>'[3]Relatório Empregados II'!$DH148</f>
        <v>0</v>
      </c>
      <c r="AN147" s="161">
        <f>'[3]Relatório Empregados II'!$DJ148</f>
        <v>0</v>
      </c>
      <c r="AO147" s="144">
        <f>'[3]Relatório Empregados II'!$DL148</f>
        <v>0</v>
      </c>
      <c r="AP147" s="144">
        <f>'[3]Relatório Empregados II'!$DM$3:$DM148</f>
        <v>0</v>
      </c>
      <c r="AQ147" s="161"/>
      <c r="AR147" s="161"/>
      <c r="AS147" s="144">
        <f>'[3]Relatório Empregados II'!$DQ148:$DQ148</f>
        <v>0</v>
      </c>
      <c r="AT147" s="173">
        <f>'[3]Relatório Empregados II'!$DT148</f>
        <v>0</v>
      </c>
      <c r="AU147" s="171">
        <f>'[3]Relatório Empregados II'!$DV148</f>
        <v>0</v>
      </c>
      <c r="AV147" s="171">
        <f>'[3]Relatório Empregados II'!$DX148</f>
        <v>0</v>
      </c>
      <c r="AW147" s="160">
        <f>'[3]Relatório Empregados II'!$DZ148</f>
        <v>0</v>
      </c>
      <c r="AX147" s="160">
        <f>'[3]Relatório Empregados II'!$EB148</f>
        <v>0</v>
      </c>
      <c r="AY147" s="171">
        <f>'[3]Relatório Empregados II'!$ED148</f>
        <v>0</v>
      </c>
      <c r="AZ147" s="160">
        <f>'[3]Relatório Empregados II'!$EH148</f>
        <v>0</v>
      </c>
      <c r="BA147" s="160">
        <f>'[3]Relatório Empregados II'!$EJ148</f>
        <v>0</v>
      </c>
    </row>
    <row r="148" spans="1:53">
      <c r="A148" s="174">
        <f>IFERROR(('[3]Relatório Empregados II'!$A149:$B149),"")</f>
        <v>0</v>
      </c>
      <c r="B148" s="146">
        <f>'[3]Relatório Empregados II'!$D149:$D149</f>
        <v>0</v>
      </c>
      <c r="C148" s="162">
        <f>'[3]Relatório Empregados II'!$G149:$G149</f>
        <v>0</v>
      </c>
      <c r="D148" s="165">
        <f>'[3]Relatório Empregados II'!$J149</f>
        <v>0</v>
      </c>
      <c r="E148" s="147">
        <f>'[3]Relatório Empregados II'!$L149:L149</f>
        <v>0</v>
      </c>
      <c r="F148" s="148">
        <f>'[3]Relatório Empregados II'!$P149:$P149</f>
        <v>0</v>
      </c>
      <c r="G148" s="177" cm="1">
        <f t="array" ref="G148">'[3]Relatório Empregados II'!$T149:T149</f>
        <v>0</v>
      </c>
      <c r="H148" s="149">
        <f>'[3]Relatório Empregados II'!$W149</f>
        <v>0</v>
      </c>
      <c r="I148" s="150">
        <f>'[3]Relatório Empregados II'!$Y149:$Y149</f>
        <v>0</v>
      </c>
      <c r="J148" s="151">
        <f>'[3]Relatório Empregados II'!$AB149:$AB149</f>
        <v>0</v>
      </c>
      <c r="K148" s="166">
        <f>'[3]Relatório Empregados II'!$AE149:$AE149</f>
        <v>0</v>
      </c>
      <c r="L148" s="167" cm="1">
        <f t="array" ref="L148">'[3]Relatório Empregados II'!$AI149:$AI149</f>
        <v>0</v>
      </c>
      <c r="M148" s="153">
        <f>'[3]Relatório Empregados II'!$AL149:$AL149</f>
        <v>0</v>
      </c>
      <c r="N148" s="154">
        <f>'[3]Relatório Empregados II'!$AP149</f>
        <v>0</v>
      </c>
      <c r="O148" s="167">
        <f>'[3]Relatório Empregados II'!$AR149</f>
        <v>0</v>
      </c>
      <c r="P148" s="155">
        <f>'[3]Relatório Empregados II'!$AT149:$AT149</f>
        <v>0</v>
      </c>
      <c r="Q148" s="156">
        <f>'[3]Relatório Empregados II'!$AX149:$AX149</f>
        <v>0</v>
      </c>
      <c r="R148" s="157">
        <f>'[3]Relatório Empregados II'!$BA149:$BA149</f>
        <v>0</v>
      </c>
      <c r="S148" s="158">
        <f>'[3]Relatório Empregados II'!$BE149:$BE149</f>
        <v>0</v>
      </c>
      <c r="T148" s="158">
        <f>'[3]Relatório Empregados II'!$BH149:$BH149</f>
        <v>0</v>
      </c>
      <c r="U148" s="152">
        <f>'[3]Relatório Empregados II'!$BK149:$BK149</f>
        <v>0</v>
      </c>
      <c r="V148" s="169">
        <f>'[3]Relatório Empregados II'!$BN149</f>
        <v>0</v>
      </c>
      <c r="W148" s="210">
        <f>'[3]Relatório Empregados II'!$BP149</f>
        <v>0</v>
      </c>
      <c r="X148" s="144">
        <f>'[3]Relatório Empregados II'!$BR149:$BR149</f>
        <v>0</v>
      </c>
      <c r="Y148" s="161">
        <f>'[3]Relatório Empregados II'!$BU149</f>
        <v>0</v>
      </c>
      <c r="Z148" s="171">
        <f>'[3]Relatório Empregados II'!$BW149:$BW149</f>
        <v>0</v>
      </c>
      <c r="AA148" s="172">
        <f>'[3]Relatório Empregados II'!$CA149:$CA149</f>
        <v>0</v>
      </c>
      <c r="AB148" s="172">
        <f>'[3]Relatório Empregados II'!$CD149:$CD149</f>
        <v>0</v>
      </c>
      <c r="AC148" s="172">
        <f>'[3]Relatório Empregados II'!$CG149:$CG149</f>
        <v>0</v>
      </c>
      <c r="AD148" s="172">
        <f>'[3]Relatório Empregados II'!$CJ149</f>
        <v>0</v>
      </c>
      <c r="AE148" s="172">
        <f>'[3]Relatório Empregados II'!$CL149</f>
        <v>0</v>
      </c>
      <c r="AF148" s="172">
        <f>'[3]Relatório Empregados II'!$CN149:$CN149</f>
        <v>0</v>
      </c>
      <c r="AG148" s="172">
        <f>'[3]Relatório Empregados II'!$CQ149</f>
        <v>0</v>
      </c>
      <c r="AH148" s="144">
        <f>'[3]Relatório Empregados II'!$CS149:$CS149</f>
        <v>0</v>
      </c>
      <c r="AI148" s="161">
        <f>'[3]Relatório Empregados II'!$CV149:$CV149</f>
        <v>0</v>
      </c>
      <c r="AJ148" s="144">
        <f>'[3]Relatório Empregados II'!$CY149:$CY149</f>
        <v>0</v>
      </c>
      <c r="AK148" s="161">
        <f>'[3]Relatório Empregados II'!$DB149:$DB149</f>
        <v>0</v>
      </c>
      <c r="AL148" s="144">
        <f>'[3]Relatório Empregados II'!$DE149:$DE149</f>
        <v>0</v>
      </c>
      <c r="AM148" s="144">
        <f>'[3]Relatório Empregados II'!$DH149</f>
        <v>0</v>
      </c>
      <c r="AN148" s="161">
        <f>'[3]Relatório Empregados II'!$DJ149</f>
        <v>0</v>
      </c>
      <c r="AO148" s="144">
        <f>'[3]Relatório Empregados II'!$DL149</f>
        <v>0</v>
      </c>
      <c r="AP148" s="144">
        <f>'[3]Relatório Empregados II'!$DM$3:$DM149</f>
        <v>0</v>
      </c>
      <c r="AQ148" s="161"/>
      <c r="AR148" s="161"/>
      <c r="AS148" s="144">
        <f>'[3]Relatório Empregados II'!$DQ149:$DQ149</f>
        <v>0</v>
      </c>
      <c r="AT148" s="173">
        <f>'[3]Relatório Empregados II'!$DT149</f>
        <v>0</v>
      </c>
      <c r="AU148" s="171">
        <f>'[3]Relatório Empregados II'!$DV149</f>
        <v>0</v>
      </c>
      <c r="AV148" s="171">
        <f>'[3]Relatório Empregados II'!$DX149</f>
        <v>0</v>
      </c>
      <c r="AW148" s="160">
        <f>'[3]Relatório Empregados II'!$DZ149</f>
        <v>0</v>
      </c>
      <c r="AX148" s="160">
        <f>'[3]Relatório Empregados II'!$EB149</f>
        <v>0</v>
      </c>
      <c r="AY148" s="171">
        <f>'[3]Relatório Empregados II'!$ED149</f>
        <v>0</v>
      </c>
      <c r="AZ148" s="160">
        <f>'[3]Relatório Empregados II'!$EH149</f>
        <v>0</v>
      </c>
      <c r="BA148" s="160">
        <f>'[3]Relatório Empregados II'!$EJ149</f>
        <v>0</v>
      </c>
    </row>
    <row r="149" spans="1:53">
      <c r="A149" s="174">
        <f>IFERROR(('[3]Relatório Empregados II'!$A150:$B150),"")</f>
        <v>0</v>
      </c>
      <c r="B149" s="146">
        <f>'[3]Relatório Empregados II'!$D150:$D150</f>
        <v>0</v>
      </c>
      <c r="C149" s="162">
        <f>'[3]Relatório Empregados II'!$G150:$G150</f>
        <v>0</v>
      </c>
      <c r="D149" s="165">
        <f>'[3]Relatório Empregados II'!$J150</f>
        <v>0</v>
      </c>
      <c r="E149" s="147">
        <f>'[3]Relatório Empregados II'!$L150:L150</f>
        <v>0</v>
      </c>
      <c r="F149" s="148">
        <f>'[3]Relatório Empregados II'!$P150:$P150</f>
        <v>0</v>
      </c>
      <c r="G149" s="177" cm="1">
        <f t="array" ref="G149">'[3]Relatório Empregados II'!$T150:T150</f>
        <v>0</v>
      </c>
      <c r="H149" s="149">
        <f>'[3]Relatório Empregados II'!$W150</f>
        <v>0</v>
      </c>
      <c r="I149" s="150">
        <f>'[3]Relatório Empregados II'!$Y150:$Y150</f>
        <v>0</v>
      </c>
      <c r="J149" s="151">
        <f>'[3]Relatório Empregados II'!$AB150:$AB150</f>
        <v>0</v>
      </c>
      <c r="K149" s="166">
        <f>'[3]Relatório Empregados II'!$AE150:$AE150</f>
        <v>0</v>
      </c>
      <c r="L149" s="167" cm="1">
        <f t="array" ref="L149">'[3]Relatório Empregados II'!$AI150:$AI150</f>
        <v>0</v>
      </c>
      <c r="M149" s="153">
        <f>'[3]Relatório Empregados II'!$AL150:$AL150</f>
        <v>0</v>
      </c>
      <c r="N149" s="154">
        <f>'[3]Relatório Empregados II'!$AP150</f>
        <v>0</v>
      </c>
      <c r="O149" s="167">
        <f>'[3]Relatório Empregados II'!$AR150</f>
        <v>0</v>
      </c>
      <c r="P149" s="155">
        <f>'[3]Relatório Empregados II'!$AT150:$AT150</f>
        <v>0</v>
      </c>
      <c r="Q149" s="156">
        <f>'[3]Relatório Empregados II'!$AX150:$AX150</f>
        <v>0</v>
      </c>
      <c r="R149" s="157">
        <f>'[3]Relatório Empregados II'!$BA150:$BA150</f>
        <v>0</v>
      </c>
      <c r="S149" s="158">
        <f>'[3]Relatório Empregados II'!$BE150:$BE150</f>
        <v>0</v>
      </c>
      <c r="T149" s="158">
        <f>'[3]Relatório Empregados II'!$BH150:$BH150</f>
        <v>0</v>
      </c>
      <c r="U149" s="152">
        <f>'[3]Relatório Empregados II'!$BK150:$BK150</f>
        <v>0</v>
      </c>
      <c r="V149" s="169">
        <f>'[3]Relatório Empregados II'!$BN150</f>
        <v>0</v>
      </c>
      <c r="W149" s="210">
        <f>'[3]Relatório Empregados II'!$BP150</f>
        <v>0</v>
      </c>
      <c r="X149" s="144">
        <f>'[3]Relatório Empregados II'!$BR150:$BR150</f>
        <v>0</v>
      </c>
      <c r="Y149" s="161">
        <f>'[3]Relatório Empregados II'!$BU150</f>
        <v>0</v>
      </c>
      <c r="Z149" s="171">
        <f>'[3]Relatório Empregados II'!$BW150:$BW150</f>
        <v>0</v>
      </c>
      <c r="AA149" s="172">
        <f>'[3]Relatório Empregados II'!$CA150:$CA150</f>
        <v>0</v>
      </c>
      <c r="AB149" s="172">
        <f>'[3]Relatório Empregados II'!$CD150:$CD150</f>
        <v>0</v>
      </c>
      <c r="AC149" s="172">
        <f>'[3]Relatório Empregados II'!$CG150:$CG150</f>
        <v>0</v>
      </c>
      <c r="AD149" s="172">
        <f>'[3]Relatório Empregados II'!$CJ150</f>
        <v>0</v>
      </c>
      <c r="AE149" s="172">
        <f>'[3]Relatório Empregados II'!$CL150</f>
        <v>0</v>
      </c>
      <c r="AF149" s="172">
        <f>'[3]Relatório Empregados II'!$CN150:$CN150</f>
        <v>0</v>
      </c>
      <c r="AG149" s="172">
        <f>'[3]Relatório Empregados II'!$CQ150</f>
        <v>0</v>
      </c>
      <c r="AH149" s="144">
        <f>'[3]Relatório Empregados II'!$CS150:$CS150</f>
        <v>0</v>
      </c>
      <c r="AI149" s="161">
        <f>'[3]Relatório Empregados II'!$CV150:$CV150</f>
        <v>0</v>
      </c>
      <c r="AJ149" s="144">
        <f>'[3]Relatório Empregados II'!$CY150:$CY150</f>
        <v>0</v>
      </c>
      <c r="AK149" s="161">
        <f>'[3]Relatório Empregados II'!$DB150:$DB150</f>
        <v>0</v>
      </c>
      <c r="AL149" s="144">
        <f>'[3]Relatório Empregados II'!$DE150:$DE150</f>
        <v>0</v>
      </c>
      <c r="AM149" s="144">
        <f>'[3]Relatório Empregados II'!$DH150</f>
        <v>0</v>
      </c>
      <c r="AN149" s="161">
        <f>'[3]Relatório Empregados II'!$DJ150</f>
        <v>0</v>
      </c>
      <c r="AO149" s="144">
        <f>'[3]Relatório Empregados II'!$DL150</f>
        <v>0</v>
      </c>
      <c r="AP149" s="144">
        <f>'[3]Relatório Empregados II'!$DM$3:$DM150</f>
        <v>0</v>
      </c>
      <c r="AQ149" s="161"/>
      <c r="AR149" s="161"/>
      <c r="AS149" s="144">
        <f>'[3]Relatório Empregados II'!$DQ150:$DQ150</f>
        <v>0</v>
      </c>
      <c r="AT149" s="173">
        <f>'[3]Relatório Empregados II'!$DT150</f>
        <v>0</v>
      </c>
      <c r="AU149" s="171">
        <f>'[3]Relatório Empregados II'!$DV150</f>
        <v>0</v>
      </c>
      <c r="AV149" s="171">
        <f>'[3]Relatório Empregados II'!$DX150</f>
        <v>0</v>
      </c>
      <c r="AW149" s="160">
        <f>'[3]Relatório Empregados II'!$DZ150</f>
        <v>0</v>
      </c>
      <c r="AX149" s="160">
        <f>'[3]Relatório Empregados II'!$EB150</f>
        <v>0</v>
      </c>
      <c r="AY149" s="171">
        <f>'[3]Relatório Empregados II'!$ED150</f>
        <v>0</v>
      </c>
      <c r="AZ149" s="160">
        <f>'[3]Relatório Empregados II'!$EH150</f>
        <v>0</v>
      </c>
      <c r="BA149" s="160">
        <f>'[3]Relatório Empregados II'!$EJ150</f>
        <v>0</v>
      </c>
    </row>
    <row r="150" spans="1:53">
      <c r="A150" s="174">
        <f>IFERROR(('[3]Relatório Empregados II'!$A151:$B151),"")</f>
        <v>0</v>
      </c>
      <c r="B150" s="146">
        <f>'[3]Relatório Empregados II'!$D151:$D151</f>
        <v>0</v>
      </c>
      <c r="C150" s="162">
        <f>'[3]Relatório Empregados II'!$G151:$G151</f>
        <v>0</v>
      </c>
      <c r="D150" s="165">
        <f>'[3]Relatório Empregados II'!$J151</f>
        <v>0</v>
      </c>
      <c r="E150" s="147">
        <f>'[3]Relatório Empregados II'!$L151:L151</f>
        <v>0</v>
      </c>
      <c r="F150" s="148">
        <f>'[3]Relatório Empregados II'!$P151:$P151</f>
        <v>0</v>
      </c>
      <c r="G150" s="177" cm="1">
        <f t="array" ref="G150">'[3]Relatório Empregados II'!$T151:T151</f>
        <v>0</v>
      </c>
      <c r="H150" s="149">
        <f>'[3]Relatório Empregados II'!$W151</f>
        <v>0</v>
      </c>
      <c r="I150" s="150">
        <f>'[3]Relatório Empregados II'!$Y151:$Y151</f>
        <v>0</v>
      </c>
      <c r="J150" s="151">
        <f>'[3]Relatório Empregados II'!$AB151:$AB151</f>
        <v>0</v>
      </c>
      <c r="K150" s="166">
        <f>'[3]Relatório Empregados II'!$AE151:$AE151</f>
        <v>0</v>
      </c>
      <c r="L150" s="167" cm="1">
        <f t="array" ref="L150">'[3]Relatório Empregados II'!$AI151:$AI151</f>
        <v>0</v>
      </c>
      <c r="M150" s="153">
        <f>'[3]Relatório Empregados II'!$AL151:$AL151</f>
        <v>0</v>
      </c>
      <c r="N150" s="154">
        <f>'[3]Relatório Empregados II'!$AP151</f>
        <v>0</v>
      </c>
      <c r="O150" s="167">
        <f>'[3]Relatório Empregados II'!$AR151</f>
        <v>0</v>
      </c>
      <c r="P150" s="155">
        <f>'[3]Relatório Empregados II'!$AT151:$AT151</f>
        <v>0</v>
      </c>
      <c r="Q150" s="156">
        <f>'[3]Relatório Empregados II'!$AX151:$AX151</f>
        <v>0</v>
      </c>
      <c r="R150" s="157">
        <f>'[3]Relatório Empregados II'!$BA151:$BA151</f>
        <v>0</v>
      </c>
      <c r="S150" s="158">
        <f>'[3]Relatório Empregados II'!$BE151:$BE151</f>
        <v>0</v>
      </c>
      <c r="T150" s="158">
        <f>'[3]Relatório Empregados II'!$BH151:$BH151</f>
        <v>0</v>
      </c>
      <c r="U150" s="152">
        <f>'[3]Relatório Empregados II'!$BK151:$BK151</f>
        <v>0</v>
      </c>
      <c r="V150" s="169">
        <f>'[3]Relatório Empregados II'!$BN151</f>
        <v>0</v>
      </c>
      <c r="W150" s="210">
        <f>'[3]Relatório Empregados II'!$BP151</f>
        <v>0</v>
      </c>
      <c r="X150" s="144">
        <f>'[3]Relatório Empregados II'!$BR151:$BR151</f>
        <v>0</v>
      </c>
      <c r="Y150" s="161">
        <f>'[3]Relatório Empregados II'!$BU151</f>
        <v>0</v>
      </c>
      <c r="Z150" s="171">
        <f>'[3]Relatório Empregados II'!$BW151:$BW151</f>
        <v>0</v>
      </c>
      <c r="AA150" s="172">
        <f>'[3]Relatório Empregados II'!$CA151:$CA151</f>
        <v>0</v>
      </c>
      <c r="AB150" s="172">
        <f>'[3]Relatório Empregados II'!$CD151:$CD151</f>
        <v>0</v>
      </c>
      <c r="AC150" s="172">
        <f>'[3]Relatório Empregados II'!$CG151:$CG151</f>
        <v>0</v>
      </c>
      <c r="AD150" s="172">
        <f>'[3]Relatório Empregados II'!$CJ151</f>
        <v>0</v>
      </c>
      <c r="AE150" s="172">
        <f>'[3]Relatório Empregados II'!$CL151</f>
        <v>0</v>
      </c>
      <c r="AF150" s="172">
        <f>'[3]Relatório Empregados II'!$CN151:$CN151</f>
        <v>0</v>
      </c>
      <c r="AG150" s="172">
        <f>'[3]Relatório Empregados II'!$CQ151</f>
        <v>0</v>
      </c>
      <c r="AH150" s="144">
        <f>'[3]Relatório Empregados II'!$CS151:$CS151</f>
        <v>0</v>
      </c>
      <c r="AI150" s="161">
        <f>'[3]Relatório Empregados II'!$CV151:$CV151</f>
        <v>0</v>
      </c>
      <c r="AJ150" s="144">
        <f>'[3]Relatório Empregados II'!$CY151:$CY151</f>
        <v>0</v>
      </c>
      <c r="AK150" s="161">
        <f>'[3]Relatório Empregados II'!$DB151:$DB151</f>
        <v>0</v>
      </c>
      <c r="AL150" s="144">
        <f>'[3]Relatório Empregados II'!$DE151:$DE151</f>
        <v>0</v>
      </c>
      <c r="AM150" s="144">
        <f>'[3]Relatório Empregados II'!$DH151</f>
        <v>0</v>
      </c>
      <c r="AN150" s="161">
        <f>'[3]Relatório Empregados II'!$DJ151</f>
        <v>0</v>
      </c>
      <c r="AO150" s="144">
        <f>'[3]Relatório Empregados II'!$DL151</f>
        <v>0</v>
      </c>
      <c r="AP150" s="144">
        <f>'[3]Relatório Empregados II'!$DM$3:$DM151</f>
        <v>0</v>
      </c>
      <c r="AQ150" s="161"/>
      <c r="AR150" s="161"/>
      <c r="AS150" s="144">
        <f>'[3]Relatório Empregados II'!$DQ151:$DQ151</f>
        <v>0</v>
      </c>
      <c r="AT150" s="173">
        <f>'[3]Relatório Empregados II'!$DT151</f>
        <v>0</v>
      </c>
      <c r="AU150" s="171">
        <f>'[3]Relatório Empregados II'!$DV151</f>
        <v>0</v>
      </c>
      <c r="AV150" s="171">
        <f>'[3]Relatório Empregados II'!$DX151</f>
        <v>0</v>
      </c>
      <c r="AW150" s="160">
        <f>'[3]Relatório Empregados II'!$DZ151</f>
        <v>0</v>
      </c>
      <c r="AX150" s="160">
        <f>'[3]Relatório Empregados II'!$EB151</f>
        <v>0</v>
      </c>
      <c r="AY150" s="171">
        <f>'[3]Relatório Empregados II'!$ED151</f>
        <v>0</v>
      </c>
      <c r="AZ150" s="160">
        <f>'[3]Relatório Empregados II'!$EH151</f>
        <v>0</v>
      </c>
      <c r="BA150" s="160">
        <f>'[3]Relatório Empregados II'!$EJ151</f>
        <v>0</v>
      </c>
    </row>
    <row r="151" spans="1:53">
      <c r="A151" s="174">
        <f>IFERROR(('[3]Relatório Empregados II'!$A152:$B152),"")</f>
        <v>0</v>
      </c>
      <c r="B151" s="146">
        <f>'[3]Relatório Empregados II'!$D152:$D152</f>
        <v>0</v>
      </c>
      <c r="C151" s="162">
        <f>'[3]Relatório Empregados II'!$G152:$G152</f>
        <v>0</v>
      </c>
      <c r="D151" s="165">
        <f>'[3]Relatório Empregados II'!$J152</f>
        <v>0</v>
      </c>
      <c r="E151" s="147">
        <f>'[3]Relatório Empregados II'!$L152:L152</f>
        <v>0</v>
      </c>
      <c r="F151" s="148">
        <f>'[3]Relatório Empregados II'!$P152:$P152</f>
        <v>0</v>
      </c>
      <c r="G151" s="177" cm="1">
        <f t="array" ref="G151">'[3]Relatório Empregados II'!$T152:T152</f>
        <v>0</v>
      </c>
      <c r="H151" s="149">
        <f>'[3]Relatório Empregados II'!$W152</f>
        <v>0</v>
      </c>
      <c r="I151" s="150">
        <f>'[3]Relatório Empregados II'!$Y152:$Y152</f>
        <v>0</v>
      </c>
      <c r="J151" s="151">
        <f>'[3]Relatório Empregados II'!$AB152:$AB152</f>
        <v>0</v>
      </c>
      <c r="K151" s="166">
        <f>'[3]Relatório Empregados II'!$AE152:$AE152</f>
        <v>0</v>
      </c>
      <c r="L151" s="167" cm="1">
        <f t="array" ref="L151">'[3]Relatório Empregados II'!$AI152:$AI152</f>
        <v>0</v>
      </c>
      <c r="M151" s="153">
        <f>'[3]Relatório Empregados II'!$AL152:$AL152</f>
        <v>0</v>
      </c>
      <c r="N151" s="154">
        <f>'[3]Relatório Empregados II'!$AP152</f>
        <v>0</v>
      </c>
      <c r="O151" s="167">
        <f>'[3]Relatório Empregados II'!$AR152</f>
        <v>0</v>
      </c>
      <c r="P151" s="155">
        <f>'[3]Relatório Empregados II'!$AT152:$AT152</f>
        <v>0</v>
      </c>
      <c r="Q151" s="156">
        <f>'[3]Relatório Empregados II'!$AX152:$AX152</f>
        <v>0</v>
      </c>
      <c r="R151" s="157">
        <f>'[3]Relatório Empregados II'!$BA152:$BA152</f>
        <v>0</v>
      </c>
      <c r="S151" s="158">
        <f>'[3]Relatório Empregados II'!$BE152:$BE152</f>
        <v>0</v>
      </c>
      <c r="T151" s="158">
        <f>'[3]Relatório Empregados II'!$BH152:$BH152</f>
        <v>0</v>
      </c>
      <c r="U151" s="152">
        <f>'[3]Relatório Empregados II'!$BK152:$BK152</f>
        <v>0</v>
      </c>
      <c r="V151" s="169">
        <f>'[3]Relatório Empregados II'!$BN152</f>
        <v>0</v>
      </c>
      <c r="W151" s="210">
        <f>'[3]Relatório Empregados II'!$BP152</f>
        <v>0</v>
      </c>
      <c r="X151" s="144">
        <f>'[3]Relatório Empregados II'!$BR152:$BR152</f>
        <v>0</v>
      </c>
      <c r="Y151" s="161">
        <f>'[3]Relatório Empregados II'!$BU152</f>
        <v>0</v>
      </c>
      <c r="Z151" s="171">
        <f>'[3]Relatório Empregados II'!$BW152:$BW152</f>
        <v>0</v>
      </c>
      <c r="AA151" s="172">
        <f>'[3]Relatório Empregados II'!$CA152:$CA152</f>
        <v>0</v>
      </c>
      <c r="AB151" s="172">
        <f>'[3]Relatório Empregados II'!$CD152:$CD152</f>
        <v>0</v>
      </c>
      <c r="AC151" s="172">
        <f>'[3]Relatório Empregados II'!$CG152:$CG152</f>
        <v>0</v>
      </c>
      <c r="AD151" s="172">
        <f>'[3]Relatório Empregados II'!$CJ152</f>
        <v>0</v>
      </c>
      <c r="AE151" s="172">
        <f>'[3]Relatório Empregados II'!$CL152</f>
        <v>0</v>
      </c>
      <c r="AF151" s="172">
        <f>'[3]Relatório Empregados II'!$CN152:$CN152</f>
        <v>0</v>
      </c>
      <c r="AG151" s="172">
        <f>'[3]Relatório Empregados II'!$CQ152</f>
        <v>0</v>
      </c>
      <c r="AH151" s="144">
        <f>'[3]Relatório Empregados II'!$CS152:$CS152</f>
        <v>0</v>
      </c>
      <c r="AI151" s="161">
        <f>'[3]Relatório Empregados II'!$CV152:$CV152</f>
        <v>0</v>
      </c>
      <c r="AJ151" s="144">
        <f>'[3]Relatório Empregados II'!$CY152:$CY152</f>
        <v>0</v>
      </c>
      <c r="AK151" s="161">
        <f>'[3]Relatório Empregados II'!$DB152:$DB152</f>
        <v>0</v>
      </c>
      <c r="AL151" s="144">
        <f>'[3]Relatório Empregados II'!$DE152:$DE152</f>
        <v>0</v>
      </c>
      <c r="AM151" s="144">
        <f>'[3]Relatório Empregados II'!$DH152</f>
        <v>0</v>
      </c>
      <c r="AN151" s="161">
        <f>'[3]Relatório Empregados II'!$DJ152</f>
        <v>0</v>
      </c>
      <c r="AO151" s="144">
        <f>'[3]Relatório Empregados II'!$DL152</f>
        <v>0</v>
      </c>
      <c r="AP151" s="144">
        <f>'[3]Relatório Empregados II'!$DM$3:$DM152</f>
        <v>0</v>
      </c>
      <c r="AQ151" s="161"/>
      <c r="AR151" s="161"/>
      <c r="AS151" s="144">
        <f>'[3]Relatório Empregados II'!$DQ152:$DQ152</f>
        <v>0</v>
      </c>
      <c r="AT151" s="173">
        <f>'[3]Relatório Empregados II'!$DT152</f>
        <v>0</v>
      </c>
      <c r="AU151" s="171">
        <f>'[3]Relatório Empregados II'!$DV152</f>
        <v>0</v>
      </c>
      <c r="AV151" s="171">
        <f>'[3]Relatório Empregados II'!$DX152</f>
        <v>0</v>
      </c>
      <c r="AW151" s="160">
        <f>'[3]Relatório Empregados II'!$DZ152</f>
        <v>0</v>
      </c>
      <c r="AX151" s="160">
        <f>'[3]Relatório Empregados II'!$EB152</f>
        <v>0</v>
      </c>
      <c r="AY151" s="171">
        <f>'[3]Relatório Empregados II'!$ED152</f>
        <v>0</v>
      </c>
      <c r="AZ151" s="160">
        <f>'[3]Relatório Empregados II'!$EH152</f>
        <v>0</v>
      </c>
      <c r="BA151" s="160">
        <f>'[3]Relatório Empregados II'!$EJ152</f>
        <v>0</v>
      </c>
    </row>
    <row r="152" spans="1:53">
      <c r="A152" s="174">
        <f>IFERROR(('[3]Relatório Empregados II'!$A153:$B153),"")</f>
        <v>0</v>
      </c>
      <c r="B152" s="146">
        <f>'[3]Relatório Empregados II'!$D153:$D153</f>
        <v>0</v>
      </c>
      <c r="C152" s="162">
        <f>'[3]Relatório Empregados II'!$G153:$G153</f>
        <v>0</v>
      </c>
      <c r="D152" s="165">
        <f>'[3]Relatório Empregados II'!$J153</f>
        <v>0</v>
      </c>
      <c r="E152" s="147">
        <f>'[3]Relatório Empregados II'!$L153:L153</f>
        <v>0</v>
      </c>
      <c r="F152" s="148">
        <f>'[3]Relatório Empregados II'!$P153:$P153</f>
        <v>0</v>
      </c>
      <c r="G152" s="177" cm="1">
        <f t="array" ref="G152">'[3]Relatório Empregados II'!$T153:T153</f>
        <v>0</v>
      </c>
      <c r="H152" s="149">
        <f>'[3]Relatório Empregados II'!$W153</f>
        <v>0</v>
      </c>
      <c r="I152" s="150">
        <f>'[3]Relatório Empregados II'!$Y153:$Y153</f>
        <v>0</v>
      </c>
      <c r="J152" s="151">
        <f>'[3]Relatório Empregados II'!$AB153:$AB153</f>
        <v>0</v>
      </c>
      <c r="K152" s="166">
        <f>'[3]Relatório Empregados II'!$AE153:$AE153</f>
        <v>0</v>
      </c>
      <c r="L152" s="167" cm="1">
        <f t="array" ref="L152">'[3]Relatório Empregados II'!$AI153:$AI153</f>
        <v>0</v>
      </c>
      <c r="M152" s="153">
        <f>'[3]Relatório Empregados II'!$AL153:$AL153</f>
        <v>0</v>
      </c>
      <c r="N152" s="154">
        <f>'[3]Relatório Empregados II'!$AP153</f>
        <v>0</v>
      </c>
      <c r="O152" s="167">
        <f>'[3]Relatório Empregados II'!$AR153</f>
        <v>0</v>
      </c>
      <c r="P152" s="155">
        <f>'[3]Relatório Empregados II'!$AT153:$AT153</f>
        <v>0</v>
      </c>
      <c r="Q152" s="156">
        <f>'[3]Relatório Empregados II'!$AX153:$AX153</f>
        <v>0</v>
      </c>
      <c r="R152" s="157">
        <f>'[3]Relatório Empregados II'!$BA153:$BA153</f>
        <v>0</v>
      </c>
      <c r="S152" s="158">
        <f>'[3]Relatório Empregados II'!$BE153:$BE153</f>
        <v>0</v>
      </c>
      <c r="T152" s="158">
        <f>'[3]Relatório Empregados II'!$BH153:$BH153</f>
        <v>0</v>
      </c>
      <c r="U152" s="152">
        <f>'[3]Relatório Empregados II'!$BK153:$BK153</f>
        <v>0</v>
      </c>
      <c r="V152" s="169">
        <f>'[3]Relatório Empregados II'!$BN153</f>
        <v>0</v>
      </c>
      <c r="W152" s="210">
        <f>'[3]Relatório Empregados II'!$BP153</f>
        <v>0</v>
      </c>
      <c r="X152" s="144">
        <f>'[3]Relatório Empregados II'!$BR153:$BR153</f>
        <v>0</v>
      </c>
      <c r="Y152" s="161">
        <f>'[3]Relatório Empregados II'!$BU153</f>
        <v>0</v>
      </c>
      <c r="Z152" s="171">
        <f>'[3]Relatório Empregados II'!$BW153:$BW153</f>
        <v>0</v>
      </c>
      <c r="AA152" s="172">
        <f>'[3]Relatório Empregados II'!$CA153:$CA153</f>
        <v>0</v>
      </c>
      <c r="AB152" s="172">
        <f>'[3]Relatório Empregados II'!$CD153:$CD153</f>
        <v>0</v>
      </c>
      <c r="AC152" s="172">
        <f>'[3]Relatório Empregados II'!$CG153:$CG153</f>
        <v>0</v>
      </c>
      <c r="AD152" s="172">
        <f>'[3]Relatório Empregados II'!$CJ153</f>
        <v>0</v>
      </c>
      <c r="AE152" s="172">
        <f>'[3]Relatório Empregados II'!$CL153</f>
        <v>0</v>
      </c>
      <c r="AF152" s="172">
        <f>'[3]Relatório Empregados II'!$CN153:$CN153</f>
        <v>0</v>
      </c>
      <c r="AG152" s="172">
        <f>'[3]Relatório Empregados II'!$CQ153</f>
        <v>0</v>
      </c>
      <c r="AH152" s="144">
        <f>'[3]Relatório Empregados II'!$CS153:$CS153</f>
        <v>0</v>
      </c>
      <c r="AI152" s="161">
        <f>'[3]Relatório Empregados II'!$CV153:$CV153</f>
        <v>0</v>
      </c>
      <c r="AJ152" s="144">
        <f>'[3]Relatório Empregados II'!$CY153:$CY153</f>
        <v>0</v>
      </c>
      <c r="AK152" s="161">
        <f>'[3]Relatório Empregados II'!$DB153:$DB153</f>
        <v>0</v>
      </c>
      <c r="AL152" s="144">
        <f>'[3]Relatório Empregados II'!$DE153:$DE153</f>
        <v>0</v>
      </c>
      <c r="AM152" s="144">
        <f>'[3]Relatório Empregados II'!$DH153</f>
        <v>0</v>
      </c>
      <c r="AN152" s="161">
        <f>'[3]Relatório Empregados II'!$DJ153</f>
        <v>0</v>
      </c>
      <c r="AO152" s="144">
        <f>'[3]Relatório Empregados II'!$DL153</f>
        <v>0</v>
      </c>
      <c r="AP152" s="144">
        <f>'[3]Relatório Empregados II'!$DM$3:$DM153</f>
        <v>0</v>
      </c>
      <c r="AQ152" s="161"/>
      <c r="AR152" s="161"/>
      <c r="AS152" s="144">
        <f>'[3]Relatório Empregados II'!$DQ153:$DQ153</f>
        <v>0</v>
      </c>
      <c r="AT152" s="173">
        <f>'[3]Relatório Empregados II'!$DT153</f>
        <v>0</v>
      </c>
      <c r="AU152" s="171">
        <f>'[3]Relatório Empregados II'!$DV153</f>
        <v>0</v>
      </c>
      <c r="AV152" s="171">
        <f>'[3]Relatório Empregados II'!$DX153</f>
        <v>0</v>
      </c>
      <c r="AW152" s="160">
        <f>'[3]Relatório Empregados II'!$DZ153</f>
        <v>0</v>
      </c>
      <c r="AX152" s="160">
        <f>'[3]Relatório Empregados II'!$EB153</f>
        <v>0</v>
      </c>
      <c r="AY152" s="171">
        <f>'[3]Relatório Empregados II'!$ED153</f>
        <v>0</v>
      </c>
      <c r="AZ152" s="160">
        <f>'[3]Relatório Empregados II'!$EH153</f>
        <v>0</v>
      </c>
      <c r="BA152" s="160">
        <f>'[3]Relatório Empregados II'!$EJ153</f>
        <v>0</v>
      </c>
    </row>
    <row r="153" spans="1:53">
      <c r="A153" s="174">
        <f>IFERROR(('[3]Relatório Empregados II'!$A154:$B154),"")</f>
        <v>0</v>
      </c>
      <c r="B153" s="146">
        <f>'[3]Relatório Empregados II'!$D154:$D154</f>
        <v>0</v>
      </c>
      <c r="C153" s="162">
        <f>'[3]Relatório Empregados II'!$G154:$G154</f>
        <v>0</v>
      </c>
      <c r="D153" s="165">
        <f>'[3]Relatório Empregados II'!$J154</f>
        <v>0</v>
      </c>
      <c r="E153" s="147">
        <f>'[3]Relatório Empregados II'!$L154:L154</f>
        <v>0</v>
      </c>
      <c r="F153" s="148">
        <f>'[3]Relatório Empregados II'!$P154:$P154</f>
        <v>0</v>
      </c>
      <c r="G153" s="177" cm="1">
        <f t="array" ref="G153">'[3]Relatório Empregados II'!$T154:T154</f>
        <v>0</v>
      </c>
      <c r="H153" s="149">
        <f>'[3]Relatório Empregados II'!$W154</f>
        <v>0</v>
      </c>
      <c r="I153" s="150">
        <f>'[3]Relatório Empregados II'!$Y154:$Y154</f>
        <v>0</v>
      </c>
      <c r="J153" s="151">
        <f>'[3]Relatório Empregados II'!$AB154:$AB154</f>
        <v>0</v>
      </c>
      <c r="K153" s="166">
        <f>'[3]Relatório Empregados II'!$AE154:$AE154</f>
        <v>0</v>
      </c>
      <c r="L153" s="167" cm="1">
        <f t="array" ref="L153">'[3]Relatório Empregados II'!$AI154:$AI154</f>
        <v>0</v>
      </c>
      <c r="M153" s="153">
        <f>'[3]Relatório Empregados II'!$AL154:$AL154</f>
        <v>0</v>
      </c>
      <c r="N153" s="154">
        <f>'[3]Relatório Empregados II'!$AP154</f>
        <v>0</v>
      </c>
      <c r="O153" s="167">
        <f>'[3]Relatório Empregados II'!$AR154</f>
        <v>0</v>
      </c>
      <c r="P153" s="155">
        <f>'[3]Relatório Empregados II'!$AT154:$AT154</f>
        <v>0</v>
      </c>
      <c r="Q153" s="156">
        <f>'[3]Relatório Empregados II'!$AX154:$AX154</f>
        <v>0</v>
      </c>
      <c r="R153" s="157">
        <f>'[3]Relatório Empregados II'!$BA154:$BA154</f>
        <v>0</v>
      </c>
      <c r="S153" s="158">
        <f>'[3]Relatório Empregados II'!$BE154:$BE154</f>
        <v>0</v>
      </c>
      <c r="T153" s="158">
        <f>'[3]Relatório Empregados II'!$BH154:$BH154</f>
        <v>0</v>
      </c>
      <c r="U153" s="152">
        <f>'[3]Relatório Empregados II'!$BK154:$BK154</f>
        <v>0</v>
      </c>
      <c r="V153" s="169">
        <f>'[3]Relatório Empregados II'!$BN154</f>
        <v>0</v>
      </c>
      <c r="W153" s="210">
        <f>'[3]Relatório Empregados II'!$BP154</f>
        <v>0</v>
      </c>
      <c r="X153" s="144">
        <f>'[3]Relatório Empregados II'!$BR154:$BR154</f>
        <v>0</v>
      </c>
      <c r="Y153" s="161">
        <f>'[3]Relatório Empregados II'!$BU154</f>
        <v>0</v>
      </c>
      <c r="Z153" s="171">
        <f>'[3]Relatório Empregados II'!$BW154:$BW154</f>
        <v>0</v>
      </c>
      <c r="AA153" s="172">
        <f>'[3]Relatório Empregados II'!$CA154:$CA154</f>
        <v>0</v>
      </c>
      <c r="AB153" s="172">
        <f>'[3]Relatório Empregados II'!$CD154:$CD154</f>
        <v>0</v>
      </c>
      <c r="AC153" s="172">
        <f>'[3]Relatório Empregados II'!$CG154:$CG154</f>
        <v>0</v>
      </c>
      <c r="AD153" s="172">
        <f>'[3]Relatório Empregados II'!$CJ154</f>
        <v>0</v>
      </c>
      <c r="AE153" s="172">
        <f>'[3]Relatório Empregados II'!$CL154</f>
        <v>0</v>
      </c>
      <c r="AF153" s="172">
        <f>'[3]Relatório Empregados II'!$CN154:$CN154</f>
        <v>0</v>
      </c>
      <c r="AG153" s="172">
        <f>'[3]Relatório Empregados II'!$CQ154</f>
        <v>0</v>
      </c>
      <c r="AH153" s="144">
        <f>'[3]Relatório Empregados II'!$CS154:$CS154</f>
        <v>0</v>
      </c>
      <c r="AI153" s="161">
        <f>'[3]Relatório Empregados II'!$CV154:$CV154</f>
        <v>0</v>
      </c>
      <c r="AJ153" s="144">
        <f>'[3]Relatório Empregados II'!$CY154:$CY154</f>
        <v>0</v>
      </c>
      <c r="AK153" s="161">
        <f>'[3]Relatório Empregados II'!$DB154:$DB154</f>
        <v>0</v>
      </c>
      <c r="AL153" s="144">
        <f>'[3]Relatório Empregados II'!$DE154:$DE154</f>
        <v>0</v>
      </c>
      <c r="AM153" s="144">
        <f>'[3]Relatório Empregados II'!$DH154</f>
        <v>0</v>
      </c>
      <c r="AN153" s="161">
        <f>'[3]Relatório Empregados II'!$DJ154</f>
        <v>0</v>
      </c>
      <c r="AO153" s="144">
        <f>'[3]Relatório Empregados II'!$DL154</f>
        <v>0</v>
      </c>
      <c r="AP153" s="144">
        <f>'[3]Relatório Empregados II'!$DM$3:$DM154</f>
        <v>0</v>
      </c>
      <c r="AQ153" s="145"/>
      <c r="AR153" s="145"/>
      <c r="AS153" s="144">
        <f>'[3]Relatório Empregados II'!$DQ154:$DQ154</f>
        <v>0</v>
      </c>
      <c r="AT153" s="173">
        <f>'[3]Relatório Empregados II'!$DT154</f>
        <v>0</v>
      </c>
      <c r="AU153" s="171">
        <f>'[3]Relatório Empregados II'!$DV154</f>
        <v>0</v>
      </c>
      <c r="AV153" s="171">
        <f>'[3]Relatório Empregados II'!$DX154</f>
        <v>0</v>
      </c>
      <c r="AW153" s="160">
        <f>'[3]Relatório Empregados II'!$DZ154</f>
        <v>0</v>
      </c>
      <c r="AX153" s="160">
        <f>'[3]Relatório Empregados II'!$EB154</f>
        <v>0</v>
      </c>
      <c r="AY153" s="171">
        <f>'[3]Relatório Empregados II'!$ED154</f>
        <v>0</v>
      </c>
      <c r="AZ153" s="160">
        <f>'[3]Relatório Empregados II'!$EH154</f>
        <v>0</v>
      </c>
      <c r="BA153" s="160">
        <f>'[3]Relatório Empregados II'!$EJ154</f>
        <v>0</v>
      </c>
    </row>
    <row r="154" spans="1:53">
      <c r="A154" s="174">
        <f>IFERROR(('[3]Relatório Empregados II'!$A155:$B155),"")</f>
        <v>0</v>
      </c>
      <c r="B154" s="146">
        <f>'[3]Relatório Empregados II'!$D155:$D155</f>
        <v>0</v>
      </c>
      <c r="C154" s="162">
        <f>'[3]Relatório Empregados II'!$G155:$G155</f>
        <v>0</v>
      </c>
      <c r="D154" s="165">
        <f>'[3]Relatório Empregados II'!$J155</f>
        <v>0</v>
      </c>
      <c r="E154" s="147">
        <f>'[3]Relatório Empregados II'!$L155:L155</f>
        <v>0</v>
      </c>
      <c r="F154" s="148">
        <f>'[3]Relatório Empregados II'!$P155:$P155</f>
        <v>0</v>
      </c>
      <c r="G154" s="177" cm="1">
        <f t="array" ref="G154">'[3]Relatório Empregados II'!$T155:T155</f>
        <v>0</v>
      </c>
      <c r="H154" s="149">
        <f>'[3]Relatório Empregados II'!$W155</f>
        <v>0</v>
      </c>
      <c r="I154" s="150">
        <f>'[3]Relatório Empregados II'!$Y155:$Y155</f>
        <v>0</v>
      </c>
      <c r="J154" s="151">
        <f>'[3]Relatório Empregados II'!$AB155:$AB155</f>
        <v>0</v>
      </c>
      <c r="K154" s="166">
        <f>'[3]Relatório Empregados II'!$AE155:$AE155</f>
        <v>0</v>
      </c>
      <c r="L154" s="167" cm="1">
        <f t="array" ref="L154">'[3]Relatório Empregados II'!$AI155:$AI155</f>
        <v>0</v>
      </c>
      <c r="M154" s="153">
        <f>'[3]Relatório Empregados II'!$AL155:$AL155</f>
        <v>0</v>
      </c>
      <c r="N154" s="154">
        <f>'[3]Relatório Empregados II'!$AP155</f>
        <v>0</v>
      </c>
      <c r="O154" s="167">
        <f>'[3]Relatório Empregados II'!$AR155</f>
        <v>0</v>
      </c>
      <c r="P154" s="155">
        <f>'[3]Relatório Empregados II'!$AT155:$AT155</f>
        <v>0</v>
      </c>
      <c r="Q154" s="156">
        <f>'[3]Relatório Empregados II'!$AX155:$AX155</f>
        <v>0</v>
      </c>
      <c r="R154" s="157">
        <f>'[3]Relatório Empregados II'!$BA155:$BA155</f>
        <v>0</v>
      </c>
      <c r="S154" s="158">
        <f>'[3]Relatório Empregados II'!$BE155:$BE155</f>
        <v>0</v>
      </c>
      <c r="T154" s="158">
        <f>'[3]Relatório Empregados II'!$BH155:$BH155</f>
        <v>0</v>
      </c>
      <c r="U154" s="152">
        <f>'[3]Relatório Empregados II'!$BK155:$BK155</f>
        <v>0</v>
      </c>
      <c r="V154" s="169">
        <f>'[3]Relatório Empregados II'!$BN155</f>
        <v>0</v>
      </c>
      <c r="W154" s="210">
        <f>'[3]Relatório Empregados II'!$BP155</f>
        <v>0</v>
      </c>
      <c r="X154" s="144">
        <f>'[3]Relatório Empregados II'!$BR155:$BR155</f>
        <v>0</v>
      </c>
      <c r="Y154" s="161">
        <f>'[3]Relatório Empregados II'!$BU155</f>
        <v>0</v>
      </c>
      <c r="Z154" s="171">
        <f>'[3]Relatório Empregados II'!$BW155:$BW155</f>
        <v>0</v>
      </c>
      <c r="AA154" s="172">
        <f>'[3]Relatório Empregados II'!$CA155:$CA155</f>
        <v>0</v>
      </c>
      <c r="AB154" s="172">
        <f>'[3]Relatório Empregados II'!$CD155:$CD155</f>
        <v>0</v>
      </c>
      <c r="AC154" s="172">
        <f>'[3]Relatório Empregados II'!$CG155:$CG155</f>
        <v>0</v>
      </c>
      <c r="AD154" s="172">
        <f>'[3]Relatório Empregados II'!$CJ155</f>
        <v>0</v>
      </c>
      <c r="AE154" s="172">
        <f>'[3]Relatório Empregados II'!$CL155</f>
        <v>0</v>
      </c>
      <c r="AF154" s="172">
        <f>'[3]Relatório Empregados II'!$CN155:$CN155</f>
        <v>0</v>
      </c>
      <c r="AG154" s="172">
        <f>'[3]Relatório Empregados II'!$CQ155</f>
        <v>0</v>
      </c>
      <c r="AH154" s="144">
        <f>'[3]Relatório Empregados II'!$CS155:$CS155</f>
        <v>0</v>
      </c>
      <c r="AI154" s="161">
        <f>'[3]Relatório Empregados II'!$CV155:$CV155</f>
        <v>0</v>
      </c>
      <c r="AJ154" s="144">
        <f>'[3]Relatório Empregados II'!$CY155:$CY155</f>
        <v>0</v>
      </c>
      <c r="AK154" s="161">
        <f>'[3]Relatório Empregados II'!$DB155:$DB155</f>
        <v>0</v>
      </c>
      <c r="AL154" s="144">
        <f>'[3]Relatório Empregados II'!$DE155:$DE155</f>
        <v>0</v>
      </c>
      <c r="AM154" s="144">
        <f>'[3]Relatório Empregados II'!$DH155</f>
        <v>0</v>
      </c>
      <c r="AN154" s="161">
        <f>'[3]Relatório Empregados II'!$DJ155</f>
        <v>0</v>
      </c>
      <c r="AO154" s="144">
        <f>'[3]Relatório Empregados II'!$DL155</f>
        <v>0</v>
      </c>
      <c r="AP154" s="144">
        <f>'[3]Relatório Empregados II'!$DM$3:$DM155</f>
        <v>0</v>
      </c>
      <c r="AQ154" s="145"/>
      <c r="AR154" s="145"/>
      <c r="AS154" s="144">
        <f>'[3]Relatório Empregados II'!$DQ155:$DQ155</f>
        <v>0</v>
      </c>
      <c r="AT154" s="173">
        <f>'[3]Relatório Empregados II'!$DT155</f>
        <v>0</v>
      </c>
      <c r="AU154" s="171">
        <f>'[3]Relatório Empregados II'!$DV155</f>
        <v>0</v>
      </c>
      <c r="AV154" s="171">
        <f>'[3]Relatório Empregados II'!$DX155</f>
        <v>0</v>
      </c>
      <c r="AW154" s="160">
        <f>'[3]Relatório Empregados II'!$DZ155</f>
        <v>0</v>
      </c>
      <c r="AX154" s="160">
        <f>'[3]Relatório Empregados II'!$EB155</f>
        <v>0</v>
      </c>
      <c r="AY154" s="171">
        <f>'[3]Relatório Empregados II'!$ED155</f>
        <v>0</v>
      </c>
      <c r="AZ154" s="160">
        <f>'[3]Relatório Empregados II'!$EH155</f>
        <v>0</v>
      </c>
      <c r="BA154" s="160">
        <f>'[3]Relatório Empregados II'!$EJ155</f>
        <v>0</v>
      </c>
    </row>
    <row r="155" spans="1:53">
      <c r="A155" s="174">
        <f>IFERROR(('[3]Relatório Empregados II'!$A156:$B156),"")</f>
        <v>0</v>
      </c>
      <c r="B155" s="146">
        <f>'[3]Relatório Empregados II'!$D156:$D156</f>
        <v>0</v>
      </c>
      <c r="C155" s="162">
        <f>'[3]Relatório Empregados II'!$G156:$G156</f>
        <v>0</v>
      </c>
      <c r="D155" s="165">
        <f>'[3]Relatório Empregados II'!$J156</f>
        <v>0</v>
      </c>
      <c r="E155" s="147">
        <f>'[3]Relatório Empregados II'!$L156:L156</f>
        <v>0</v>
      </c>
      <c r="F155" s="148">
        <f>'[3]Relatório Empregados II'!$P156:$P156</f>
        <v>0</v>
      </c>
      <c r="G155" s="177" cm="1">
        <f t="array" ref="G155">'[3]Relatório Empregados II'!$T156:T156</f>
        <v>0</v>
      </c>
      <c r="H155" s="149">
        <f>'[3]Relatório Empregados II'!$W156</f>
        <v>0</v>
      </c>
      <c r="I155" s="150">
        <f>'[3]Relatório Empregados II'!$Y156:$Y156</f>
        <v>0</v>
      </c>
      <c r="J155" s="151">
        <f>'[3]Relatório Empregados II'!$AB156:$AB156</f>
        <v>0</v>
      </c>
      <c r="K155" s="166">
        <f>'[3]Relatório Empregados II'!$AE156:$AE156</f>
        <v>0</v>
      </c>
      <c r="L155" s="167" cm="1">
        <f t="array" ref="L155">'[3]Relatório Empregados II'!$AI156:$AI156</f>
        <v>0</v>
      </c>
      <c r="M155" s="153">
        <f>'[3]Relatório Empregados II'!$AL156:$AL156</f>
        <v>0</v>
      </c>
      <c r="N155" s="154">
        <f>'[3]Relatório Empregados II'!$AP156</f>
        <v>0</v>
      </c>
      <c r="O155" s="167">
        <f>'[3]Relatório Empregados II'!$AR156</f>
        <v>0</v>
      </c>
      <c r="P155" s="155">
        <f>'[3]Relatório Empregados II'!$AT156:$AT156</f>
        <v>0</v>
      </c>
      <c r="Q155" s="156">
        <f>'[3]Relatório Empregados II'!$AX156:$AX156</f>
        <v>0</v>
      </c>
      <c r="R155" s="157">
        <f>'[3]Relatório Empregados II'!$BA156:$BA156</f>
        <v>0</v>
      </c>
      <c r="S155" s="158">
        <f>'[3]Relatório Empregados II'!$BE156:$BE156</f>
        <v>0</v>
      </c>
      <c r="T155" s="158">
        <f>'[3]Relatório Empregados II'!$BH156:$BH156</f>
        <v>0</v>
      </c>
      <c r="U155" s="152">
        <f>'[3]Relatório Empregados II'!$BK156:$BK156</f>
        <v>0</v>
      </c>
      <c r="V155" s="169">
        <f>'[3]Relatório Empregados II'!$BN156</f>
        <v>0</v>
      </c>
      <c r="W155" s="210">
        <f>'[3]Relatório Empregados II'!$BP156</f>
        <v>0</v>
      </c>
      <c r="X155" s="144">
        <f>'[3]Relatório Empregados II'!$BR156:$BR156</f>
        <v>0</v>
      </c>
      <c r="Y155" s="161">
        <f>'[3]Relatório Empregados II'!$BU156</f>
        <v>0</v>
      </c>
      <c r="Z155" s="171">
        <f>'[3]Relatório Empregados II'!$BW156:$BW156</f>
        <v>0</v>
      </c>
      <c r="AA155" s="172">
        <f>'[3]Relatório Empregados II'!$CA156:$CA156</f>
        <v>0</v>
      </c>
      <c r="AB155" s="172">
        <f>'[3]Relatório Empregados II'!$CD156:$CD156</f>
        <v>0</v>
      </c>
      <c r="AC155" s="172">
        <f>'[3]Relatório Empregados II'!$CG156:$CG156</f>
        <v>0</v>
      </c>
      <c r="AD155" s="172">
        <f>'[3]Relatório Empregados II'!$CJ156</f>
        <v>0</v>
      </c>
      <c r="AE155" s="172">
        <f>'[3]Relatório Empregados II'!$CL156</f>
        <v>0</v>
      </c>
      <c r="AF155" s="172">
        <f>'[3]Relatório Empregados II'!$CN156:$CN156</f>
        <v>0</v>
      </c>
      <c r="AG155" s="172">
        <f>'[3]Relatório Empregados II'!$CQ156</f>
        <v>0</v>
      </c>
      <c r="AH155" s="144">
        <f>'[3]Relatório Empregados II'!$CS156:$CS156</f>
        <v>0</v>
      </c>
      <c r="AI155" s="161">
        <f>'[3]Relatório Empregados II'!$CV156:$CV156</f>
        <v>0</v>
      </c>
      <c r="AJ155" s="144">
        <f>'[3]Relatório Empregados II'!$CY156:$CY156</f>
        <v>0</v>
      </c>
      <c r="AK155" s="161">
        <f>'[3]Relatório Empregados II'!$DB156:$DB156</f>
        <v>0</v>
      </c>
      <c r="AL155" s="144">
        <f>'[3]Relatório Empregados II'!$DE156:$DE156</f>
        <v>0</v>
      </c>
      <c r="AM155" s="144">
        <f>'[3]Relatório Empregados II'!$DH156</f>
        <v>0</v>
      </c>
      <c r="AN155" s="161">
        <f>'[3]Relatório Empregados II'!$DJ156</f>
        <v>0</v>
      </c>
      <c r="AO155" s="144">
        <f>'[3]Relatório Empregados II'!$DL156</f>
        <v>0</v>
      </c>
      <c r="AP155" s="144">
        <f>'[3]Relatório Empregados II'!$DM$3:$DM156</f>
        <v>0</v>
      </c>
      <c r="AQ155" s="145"/>
      <c r="AR155" s="145"/>
      <c r="AS155" s="144">
        <f>'[3]Relatório Empregados II'!$DQ156:$DQ156</f>
        <v>0</v>
      </c>
      <c r="AT155" s="173">
        <f>'[3]Relatório Empregados II'!$DT156</f>
        <v>0</v>
      </c>
      <c r="AU155" s="171">
        <f>'[3]Relatório Empregados II'!$DV156</f>
        <v>0</v>
      </c>
      <c r="AV155" s="171">
        <f>'[3]Relatório Empregados II'!$DX156</f>
        <v>0</v>
      </c>
      <c r="AW155" s="160">
        <f>'[3]Relatório Empregados II'!$DZ156</f>
        <v>0</v>
      </c>
      <c r="AX155" s="160">
        <f>'[3]Relatório Empregados II'!$EB156</f>
        <v>0</v>
      </c>
      <c r="AY155" s="171">
        <f>'[3]Relatório Empregados II'!$ED156</f>
        <v>0</v>
      </c>
      <c r="AZ155" s="160">
        <f>'[3]Relatório Empregados II'!$EH156</f>
        <v>0</v>
      </c>
      <c r="BA155" s="160">
        <f>'[3]Relatório Empregados II'!$EJ156</f>
        <v>0</v>
      </c>
    </row>
    <row r="156" spans="1:53">
      <c r="A156" s="174">
        <f>IFERROR(('[3]Relatório Empregados II'!$A157:$B157),"")</f>
        <v>0</v>
      </c>
      <c r="B156" s="146">
        <f>'[3]Relatório Empregados II'!$D157:$D157</f>
        <v>0</v>
      </c>
      <c r="C156" s="162">
        <f>'[3]Relatório Empregados II'!$G157:$G157</f>
        <v>0</v>
      </c>
      <c r="D156" s="165">
        <f>'[3]Relatório Empregados II'!$J157</f>
        <v>0</v>
      </c>
      <c r="E156" s="147">
        <f>'[3]Relatório Empregados II'!$L157:L157</f>
        <v>0</v>
      </c>
      <c r="F156" s="148">
        <f>'[3]Relatório Empregados II'!$P157:$P157</f>
        <v>0</v>
      </c>
      <c r="G156" s="177" cm="1">
        <f t="array" ref="G156">'[3]Relatório Empregados II'!$T157:T157</f>
        <v>0</v>
      </c>
      <c r="H156" s="149">
        <f>'[3]Relatório Empregados II'!$W157</f>
        <v>0</v>
      </c>
      <c r="I156" s="150">
        <f>'[3]Relatório Empregados II'!$Y157:$Y157</f>
        <v>0</v>
      </c>
      <c r="J156" s="151">
        <f>'[3]Relatório Empregados II'!$AB157:$AB157</f>
        <v>0</v>
      </c>
      <c r="K156" s="166">
        <f>'[3]Relatório Empregados II'!$AE157:$AE157</f>
        <v>0</v>
      </c>
      <c r="L156" s="167" cm="1">
        <f t="array" ref="L156">'[3]Relatório Empregados II'!$AI157:$AI157</f>
        <v>0</v>
      </c>
      <c r="M156" s="153">
        <f>'[3]Relatório Empregados II'!$AL157:$AL157</f>
        <v>0</v>
      </c>
      <c r="N156" s="154">
        <f>'[3]Relatório Empregados II'!$AP157</f>
        <v>0</v>
      </c>
      <c r="O156" s="167">
        <f>'[3]Relatório Empregados II'!$AR157</f>
        <v>0</v>
      </c>
      <c r="P156" s="155">
        <f>'[3]Relatório Empregados II'!$AT157:$AT157</f>
        <v>0</v>
      </c>
      <c r="Q156" s="156">
        <f>'[3]Relatório Empregados II'!$AX157:$AX157</f>
        <v>0</v>
      </c>
      <c r="R156" s="157">
        <f>'[3]Relatório Empregados II'!$BA157:$BA157</f>
        <v>0</v>
      </c>
      <c r="S156" s="158">
        <f>'[3]Relatório Empregados II'!$BE157:$BE157</f>
        <v>0</v>
      </c>
      <c r="T156" s="158">
        <f>'[3]Relatório Empregados II'!$BH157:$BH157</f>
        <v>0</v>
      </c>
      <c r="U156" s="152">
        <f>'[3]Relatório Empregados II'!$BK157:$BK157</f>
        <v>0</v>
      </c>
      <c r="V156" s="169">
        <f>'[3]Relatório Empregados II'!$BN157</f>
        <v>0</v>
      </c>
      <c r="W156" s="210">
        <f>'[3]Relatório Empregados II'!$BP157</f>
        <v>0</v>
      </c>
      <c r="X156" s="144">
        <f>'[3]Relatório Empregados II'!$BR157:$BR157</f>
        <v>0</v>
      </c>
      <c r="Y156" s="161">
        <f>'[3]Relatório Empregados II'!$BU157</f>
        <v>0</v>
      </c>
      <c r="Z156" s="171">
        <f>'[3]Relatório Empregados II'!$BW157:$BW157</f>
        <v>0</v>
      </c>
      <c r="AA156" s="172">
        <f>'[3]Relatório Empregados II'!$CA157:$CA157</f>
        <v>0</v>
      </c>
      <c r="AB156" s="172">
        <f>'[3]Relatório Empregados II'!$CD157:$CD157</f>
        <v>0</v>
      </c>
      <c r="AC156" s="172">
        <f>'[3]Relatório Empregados II'!$CG157:$CG157</f>
        <v>0</v>
      </c>
      <c r="AD156" s="172">
        <f>'[3]Relatório Empregados II'!$CJ157</f>
        <v>0</v>
      </c>
      <c r="AE156" s="172">
        <f>'[3]Relatório Empregados II'!$CL157</f>
        <v>0</v>
      </c>
      <c r="AF156" s="172">
        <f>'[3]Relatório Empregados II'!$CN157:$CN157</f>
        <v>0</v>
      </c>
      <c r="AG156" s="172">
        <f>'[3]Relatório Empregados II'!$CQ157</f>
        <v>0</v>
      </c>
      <c r="AH156" s="144">
        <f>'[3]Relatório Empregados II'!$CS157:$CS157</f>
        <v>0</v>
      </c>
      <c r="AI156" s="161">
        <f>'[3]Relatório Empregados II'!$CV157:$CV157</f>
        <v>0</v>
      </c>
      <c r="AJ156" s="144">
        <f>'[3]Relatório Empregados II'!$CY157:$CY157</f>
        <v>0</v>
      </c>
      <c r="AK156" s="161">
        <f>'[3]Relatório Empregados II'!$DB157:$DB157</f>
        <v>0</v>
      </c>
      <c r="AL156" s="144">
        <f>'[3]Relatório Empregados II'!$DE157:$DE157</f>
        <v>0</v>
      </c>
      <c r="AM156" s="144">
        <f>'[3]Relatório Empregados II'!$DH157</f>
        <v>0</v>
      </c>
      <c r="AN156" s="161">
        <f>'[3]Relatório Empregados II'!$DJ157</f>
        <v>0</v>
      </c>
      <c r="AO156" s="144">
        <f>'[3]Relatório Empregados II'!$DL157</f>
        <v>0</v>
      </c>
      <c r="AP156" s="144">
        <f>'[3]Relatório Empregados II'!$DM$3:$DM157</f>
        <v>0</v>
      </c>
      <c r="AQ156" s="145"/>
      <c r="AR156" s="145"/>
      <c r="AS156" s="144">
        <f>'[3]Relatório Empregados II'!$DQ157:$DQ157</f>
        <v>0</v>
      </c>
      <c r="AT156" s="173">
        <f>'[3]Relatório Empregados II'!$DT157</f>
        <v>0</v>
      </c>
      <c r="AU156" s="171">
        <f>'[3]Relatório Empregados II'!$DV157</f>
        <v>0</v>
      </c>
      <c r="AV156" s="171">
        <f>'[3]Relatório Empregados II'!$DX157</f>
        <v>0</v>
      </c>
      <c r="AW156" s="160">
        <f>'[3]Relatório Empregados II'!$DZ157</f>
        <v>0</v>
      </c>
      <c r="AX156" s="160">
        <f>'[3]Relatório Empregados II'!$EB157</f>
        <v>0</v>
      </c>
      <c r="AY156" s="171">
        <f>'[3]Relatório Empregados II'!$ED157</f>
        <v>0</v>
      </c>
      <c r="AZ156" s="160">
        <f>'[3]Relatório Empregados II'!$EH157</f>
        <v>0</v>
      </c>
      <c r="BA156" s="160">
        <f>'[3]Relatório Empregados II'!$EJ157</f>
        <v>0</v>
      </c>
    </row>
    <row r="157" spans="1:53">
      <c r="A157" s="174">
        <f>IFERROR(('[3]Relatório Empregados II'!$A158:$B158),"")</f>
        <v>0</v>
      </c>
      <c r="B157" s="146">
        <f>'[3]Relatório Empregados II'!$D158:$D158</f>
        <v>0</v>
      </c>
      <c r="C157" s="162">
        <f>'[3]Relatório Empregados II'!$G158:$G158</f>
        <v>0</v>
      </c>
      <c r="D157" s="165">
        <f>'[3]Relatório Empregados II'!$J158</f>
        <v>0</v>
      </c>
      <c r="E157" s="147">
        <f>'[3]Relatório Empregados II'!$L158:L158</f>
        <v>0</v>
      </c>
      <c r="F157" s="148">
        <f>'[3]Relatório Empregados II'!$P158:$P158</f>
        <v>0</v>
      </c>
      <c r="G157" s="177" cm="1">
        <f t="array" ref="G157">'[3]Relatório Empregados II'!$T158:T158</f>
        <v>0</v>
      </c>
      <c r="H157" s="149">
        <f>'[3]Relatório Empregados II'!$W158</f>
        <v>0</v>
      </c>
      <c r="I157" s="150">
        <f>'[3]Relatório Empregados II'!$Y158:$Y158</f>
        <v>0</v>
      </c>
      <c r="J157" s="151">
        <f>'[3]Relatório Empregados II'!$AB158:$AB158</f>
        <v>0</v>
      </c>
      <c r="K157" s="166">
        <f>'[3]Relatório Empregados II'!$AE158:$AE158</f>
        <v>0</v>
      </c>
      <c r="L157" s="167" cm="1">
        <f t="array" ref="L157">'[3]Relatório Empregados II'!$AI158:$AI158</f>
        <v>0</v>
      </c>
      <c r="M157" s="153">
        <f>'[3]Relatório Empregados II'!$AL158:$AL158</f>
        <v>0</v>
      </c>
      <c r="N157" s="154">
        <f>'[3]Relatório Empregados II'!$AP158</f>
        <v>0</v>
      </c>
      <c r="O157" s="167">
        <f>'[3]Relatório Empregados II'!$AR158</f>
        <v>0</v>
      </c>
      <c r="P157" s="155">
        <f>'[3]Relatório Empregados II'!$AT158:$AT158</f>
        <v>0</v>
      </c>
      <c r="Q157" s="156">
        <f>'[3]Relatório Empregados II'!$AX158:$AX158</f>
        <v>0</v>
      </c>
      <c r="R157" s="157">
        <f>'[3]Relatório Empregados II'!$BA158:$BA158</f>
        <v>0</v>
      </c>
      <c r="S157" s="158">
        <f>'[3]Relatório Empregados II'!$BE158:$BE158</f>
        <v>0</v>
      </c>
      <c r="T157" s="158">
        <f>'[3]Relatório Empregados II'!$BH158:$BH158</f>
        <v>0</v>
      </c>
      <c r="U157" s="152">
        <f>'[3]Relatório Empregados II'!$BK158:$BK158</f>
        <v>0</v>
      </c>
      <c r="V157" s="169">
        <f>'[3]Relatório Empregados II'!$BN158</f>
        <v>0</v>
      </c>
      <c r="W157" s="210">
        <f>'[3]Relatório Empregados II'!$BP158</f>
        <v>0</v>
      </c>
      <c r="X157" s="144">
        <f>'[3]Relatório Empregados II'!$BR158:$BR158</f>
        <v>0</v>
      </c>
      <c r="Y157" s="161">
        <f>'[3]Relatório Empregados II'!$BU158</f>
        <v>0</v>
      </c>
      <c r="Z157" s="171">
        <f>'[3]Relatório Empregados II'!$BW158:$BW158</f>
        <v>0</v>
      </c>
      <c r="AA157" s="172">
        <f>'[3]Relatório Empregados II'!$CA158:$CA158</f>
        <v>0</v>
      </c>
      <c r="AB157" s="172">
        <f>'[3]Relatório Empregados II'!$CD158:$CD158</f>
        <v>0</v>
      </c>
      <c r="AC157" s="172">
        <f>'[3]Relatório Empregados II'!$CG158:$CG158</f>
        <v>0</v>
      </c>
      <c r="AD157" s="172">
        <f>'[3]Relatório Empregados II'!$CJ158</f>
        <v>0</v>
      </c>
      <c r="AE157" s="172">
        <f>'[3]Relatório Empregados II'!$CL158</f>
        <v>0</v>
      </c>
      <c r="AF157" s="172">
        <f>'[3]Relatório Empregados II'!$CN158:$CN158</f>
        <v>0</v>
      </c>
      <c r="AG157" s="172">
        <f>'[3]Relatório Empregados II'!$CQ158</f>
        <v>0</v>
      </c>
      <c r="AH157" s="144">
        <f>'[3]Relatório Empregados II'!$CS158:$CS158</f>
        <v>0</v>
      </c>
      <c r="AI157" s="161">
        <f>'[3]Relatório Empregados II'!$CV158:$CV158</f>
        <v>0</v>
      </c>
      <c r="AJ157" s="144">
        <f>'[3]Relatório Empregados II'!$CY158:$CY158</f>
        <v>0</v>
      </c>
      <c r="AK157" s="161">
        <f>'[3]Relatório Empregados II'!$DB158:$DB158</f>
        <v>0</v>
      </c>
      <c r="AL157" s="144">
        <f>'[3]Relatório Empregados II'!$DE158:$DE158</f>
        <v>0</v>
      </c>
      <c r="AM157" s="144">
        <f>'[3]Relatório Empregados II'!$DH158</f>
        <v>0</v>
      </c>
      <c r="AN157" s="161">
        <f>'[3]Relatório Empregados II'!$DJ158</f>
        <v>0</v>
      </c>
      <c r="AO157" s="144">
        <f>'[3]Relatório Empregados II'!$DL158</f>
        <v>0</v>
      </c>
      <c r="AP157" s="144">
        <f>'[3]Relatório Empregados II'!$DM$3:$DM158</f>
        <v>0</v>
      </c>
      <c r="AQ157" s="145"/>
      <c r="AR157" s="145"/>
      <c r="AS157" s="144">
        <f>'[3]Relatório Empregados II'!$DQ158:$DQ158</f>
        <v>0</v>
      </c>
      <c r="AT157" s="173">
        <f>'[3]Relatório Empregados II'!$DT158</f>
        <v>0</v>
      </c>
      <c r="AU157" s="171">
        <f>'[3]Relatório Empregados II'!$DV158</f>
        <v>0</v>
      </c>
      <c r="AV157" s="171">
        <f>'[3]Relatório Empregados II'!$DX158</f>
        <v>0</v>
      </c>
      <c r="AW157" s="160">
        <f>'[3]Relatório Empregados II'!$DZ158</f>
        <v>0</v>
      </c>
      <c r="AX157" s="160">
        <f>'[3]Relatório Empregados II'!$EB158</f>
        <v>0</v>
      </c>
      <c r="AY157" s="171">
        <f>'[3]Relatório Empregados II'!$ED158</f>
        <v>0</v>
      </c>
      <c r="AZ157" s="160">
        <f>'[3]Relatório Empregados II'!$EH158</f>
        <v>0</v>
      </c>
      <c r="BA157" s="160">
        <f>'[3]Relatório Empregados II'!$EJ158</f>
        <v>0</v>
      </c>
    </row>
    <row r="158" spans="1:53">
      <c r="A158" s="174">
        <f>IFERROR(('[3]Relatório Empregados II'!$A159:$B159),"")</f>
        <v>0</v>
      </c>
      <c r="B158" s="146">
        <f>'[3]Relatório Empregados II'!$D159:$D159</f>
        <v>0</v>
      </c>
      <c r="C158" s="162">
        <f>'[3]Relatório Empregados II'!$G159:$G159</f>
        <v>0</v>
      </c>
      <c r="D158" s="165">
        <f>'[3]Relatório Empregados II'!$J159</f>
        <v>0</v>
      </c>
      <c r="E158" s="147">
        <f>'[3]Relatório Empregados II'!$L159:L159</f>
        <v>0</v>
      </c>
      <c r="F158" s="148">
        <f>'[3]Relatório Empregados II'!$P159:$P159</f>
        <v>0</v>
      </c>
      <c r="G158" s="177" cm="1">
        <f t="array" ref="G158">'[3]Relatório Empregados II'!$T159:T159</f>
        <v>0</v>
      </c>
      <c r="H158" s="149">
        <f>'[3]Relatório Empregados II'!$W159</f>
        <v>0</v>
      </c>
      <c r="I158" s="150">
        <f>'[3]Relatório Empregados II'!$Y159:$Y159</f>
        <v>0</v>
      </c>
      <c r="J158" s="151">
        <f>'[3]Relatório Empregados II'!$AB159:$AB159</f>
        <v>0</v>
      </c>
      <c r="K158" s="166">
        <f>'[3]Relatório Empregados II'!$AE159:$AE159</f>
        <v>0</v>
      </c>
      <c r="L158" s="167" cm="1">
        <f t="array" ref="L158">'[3]Relatório Empregados II'!$AI159:$AI159</f>
        <v>0</v>
      </c>
      <c r="M158" s="153">
        <f>'[3]Relatório Empregados II'!$AL159:$AL159</f>
        <v>0</v>
      </c>
      <c r="N158" s="154">
        <f>'[3]Relatório Empregados II'!$AP159</f>
        <v>0</v>
      </c>
      <c r="O158" s="167">
        <f>'[3]Relatório Empregados II'!$AR159</f>
        <v>0</v>
      </c>
      <c r="P158" s="155">
        <f>'[3]Relatório Empregados II'!$AT159:$AT159</f>
        <v>0</v>
      </c>
      <c r="Q158" s="156">
        <f>'[3]Relatório Empregados II'!$AX159:$AX159</f>
        <v>0</v>
      </c>
      <c r="R158" s="157">
        <f>'[3]Relatório Empregados II'!$BA159:$BA159</f>
        <v>0</v>
      </c>
      <c r="S158" s="158">
        <f>'[3]Relatório Empregados II'!$BE159:$BE159</f>
        <v>0</v>
      </c>
      <c r="T158" s="158">
        <f>'[3]Relatório Empregados II'!$BH159:$BH159</f>
        <v>0</v>
      </c>
      <c r="U158" s="152">
        <f>'[3]Relatório Empregados II'!$BK159:$BK159</f>
        <v>0</v>
      </c>
      <c r="V158" s="169">
        <f>'[3]Relatório Empregados II'!$BN159</f>
        <v>0</v>
      </c>
      <c r="W158" s="210">
        <f>'[3]Relatório Empregados II'!$BP159</f>
        <v>0</v>
      </c>
      <c r="X158" s="144">
        <f>'[3]Relatório Empregados II'!$BR159:$BR159</f>
        <v>0</v>
      </c>
      <c r="Y158" s="161">
        <f>'[3]Relatório Empregados II'!$BU159</f>
        <v>0</v>
      </c>
      <c r="Z158" s="171">
        <f>'[3]Relatório Empregados II'!$BW159:$BW159</f>
        <v>0</v>
      </c>
      <c r="AA158" s="172">
        <f>'[3]Relatório Empregados II'!$CA159:$CA159</f>
        <v>0</v>
      </c>
      <c r="AB158" s="172">
        <f>'[3]Relatório Empregados II'!$CD159:$CD159</f>
        <v>0</v>
      </c>
      <c r="AC158" s="172">
        <f>'[3]Relatório Empregados II'!$CG159:$CG159</f>
        <v>0</v>
      </c>
      <c r="AD158" s="172">
        <f>'[3]Relatório Empregados II'!$CJ159</f>
        <v>0</v>
      </c>
      <c r="AE158" s="172">
        <f>'[3]Relatório Empregados II'!$CL159</f>
        <v>0</v>
      </c>
      <c r="AF158" s="172">
        <f>'[3]Relatório Empregados II'!$CN159:$CN159</f>
        <v>0</v>
      </c>
      <c r="AG158" s="172">
        <f>'[3]Relatório Empregados II'!$CQ159</f>
        <v>0</v>
      </c>
      <c r="AH158" s="144">
        <f>'[3]Relatório Empregados II'!$CS159:$CS159</f>
        <v>0</v>
      </c>
      <c r="AI158" s="161">
        <f>'[3]Relatório Empregados II'!$CV159:$CV159</f>
        <v>0</v>
      </c>
      <c r="AJ158" s="144">
        <f>'[3]Relatório Empregados II'!$CY159:$CY159</f>
        <v>0</v>
      </c>
      <c r="AK158" s="161">
        <f>'[3]Relatório Empregados II'!$DB159:$DB159</f>
        <v>0</v>
      </c>
      <c r="AL158" s="144">
        <f>'[3]Relatório Empregados II'!$DE159:$DE159</f>
        <v>0</v>
      </c>
      <c r="AM158" s="144">
        <f>'[3]Relatório Empregados II'!$DH159</f>
        <v>0</v>
      </c>
      <c r="AN158" s="161">
        <f>'[3]Relatório Empregados II'!$DJ159</f>
        <v>0</v>
      </c>
      <c r="AO158" s="144">
        <f>'[3]Relatório Empregados II'!$DL159</f>
        <v>0</v>
      </c>
      <c r="AP158" s="144">
        <f>'[3]Relatório Empregados II'!$DM$3:$DM159</f>
        <v>0</v>
      </c>
      <c r="AQ158" s="145"/>
      <c r="AR158" s="145"/>
      <c r="AS158" s="144">
        <f>'[3]Relatório Empregados II'!$DQ159:$DQ159</f>
        <v>0</v>
      </c>
      <c r="AT158" s="173">
        <f>'[3]Relatório Empregados II'!$DT159</f>
        <v>0</v>
      </c>
      <c r="AU158" s="171">
        <f>'[3]Relatório Empregados II'!$DV159</f>
        <v>0</v>
      </c>
      <c r="AV158" s="171">
        <f>'[3]Relatório Empregados II'!$DX159</f>
        <v>0</v>
      </c>
      <c r="AW158" s="160">
        <f>'[3]Relatório Empregados II'!$DZ159</f>
        <v>0</v>
      </c>
      <c r="AX158" s="160">
        <f>'[3]Relatório Empregados II'!$EB159</f>
        <v>0</v>
      </c>
      <c r="AY158" s="171">
        <f>'[3]Relatório Empregados II'!$ED159</f>
        <v>0</v>
      </c>
      <c r="AZ158" s="160">
        <f>'[3]Relatório Empregados II'!$EH159</f>
        <v>0</v>
      </c>
      <c r="BA158" s="160">
        <f>'[3]Relatório Empregados II'!$EJ159</f>
        <v>0</v>
      </c>
    </row>
    <row r="159" spans="1:53">
      <c r="A159" s="174">
        <f>IFERROR(('[3]Relatório Empregados II'!$A160:$B160),"")</f>
        <v>0</v>
      </c>
      <c r="B159" s="146">
        <f>'[3]Relatório Empregados II'!$D160:$D160</f>
        <v>0</v>
      </c>
      <c r="C159" s="162">
        <f>'[3]Relatório Empregados II'!$G160:$G160</f>
        <v>0</v>
      </c>
      <c r="D159" s="165">
        <f>'[3]Relatório Empregados II'!$J160</f>
        <v>0</v>
      </c>
      <c r="E159" s="147">
        <f>'[3]Relatório Empregados II'!$L160:L160</f>
        <v>0</v>
      </c>
      <c r="F159" s="148">
        <f>'[3]Relatório Empregados II'!$P160:$P160</f>
        <v>0</v>
      </c>
      <c r="G159" s="177" cm="1">
        <f t="array" ref="G159">'[3]Relatório Empregados II'!$T160:T160</f>
        <v>0</v>
      </c>
      <c r="H159" s="149">
        <f>'[3]Relatório Empregados II'!$W160</f>
        <v>0</v>
      </c>
      <c r="I159" s="150">
        <f>'[3]Relatório Empregados II'!$Y160:$Y160</f>
        <v>0</v>
      </c>
      <c r="J159" s="151">
        <f>'[3]Relatório Empregados II'!$AB160:$AB160</f>
        <v>0</v>
      </c>
      <c r="K159" s="166">
        <f>'[3]Relatório Empregados II'!$AE160:$AE160</f>
        <v>0</v>
      </c>
      <c r="L159" s="167" cm="1">
        <f t="array" ref="L159">'[3]Relatório Empregados II'!$AI160:$AI160</f>
        <v>0</v>
      </c>
      <c r="M159" s="153">
        <f>'[3]Relatório Empregados II'!$AL160:$AL160</f>
        <v>0</v>
      </c>
      <c r="N159" s="154">
        <f>'[3]Relatório Empregados II'!$AP160</f>
        <v>0</v>
      </c>
      <c r="O159" s="167">
        <f>'[3]Relatório Empregados II'!$AR160</f>
        <v>0</v>
      </c>
      <c r="P159" s="155">
        <f>'[3]Relatório Empregados II'!$AT160:$AT160</f>
        <v>0</v>
      </c>
      <c r="Q159" s="156">
        <f>'[3]Relatório Empregados II'!$AX160:$AX160</f>
        <v>0</v>
      </c>
      <c r="R159" s="157">
        <f>'[3]Relatório Empregados II'!$BA160:$BA160</f>
        <v>0</v>
      </c>
      <c r="S159" s="158">
        <f>'[3]Relatório Empregados II'!$BE160:$BE160</f>
        <v>0</v>
      </c>
      <c r="T159" s="158">
        <f>'[3]Relatório Empregados II'!$BH160:$BH160</f>
        <v>0</v>
      </c>
      <c r="U159" s="152">
        <f>'[3]Relatório Empregados II'!$BK160:$BK160</f>
        <v>0</v>
      </c>
      <c r="V159" s="169">
        <f>'[3]Relatório Empregados II'!$BN160</f>
        <v>0</v>
      </c>
      <c r="W159" s="210">
        <f>'[3]Relatório Empregados II'!$BP160</f>
        <v>0</v>
      </c>
      <c r="X159" s="144">
        <f>'[3]Relatório Empregados II'!$BR160:$BR160</f>
        <v>0</v>
      </c>
      <c r="Y159" s="161">
        <f>'[3]Relatório Empregados II'!$BU160</f>
        <v>0</v>
      </c>
      <c r="Z159" s="171">
        <f>'[3]Relatório Empregados II'!$BW160:$BW160</f>
        <v>0</v>
      </c>
      <c r="AA159" s="172">
        <f>'[3]Relatório Empregados II'!$CA160:$CA160</f>
        <v>0</v>
      </c>
      <c r="AB159" s="172">
        <f>'[3]Relatório Empregados II'!$CD160:$CD160</f>
        <v>0</v>
      </c>
      <c r="AC159" s="172">
        <f>'[3]Relatório Empregados II'!$CG160:$CG160</f>
        <v>0</v>
      </c>
      <c r="AD159" s="172">
        <f>'[3]Relatório Empregados II'!$CJ160</f>
        <v>0</v>
      </c>
      <c r="AE159" s="172">
        <f>'[3]Relatório Empregados II'!$CL160</f>
        <v>0</v>
      </c>
      <c r="AF159" s="172">
        <f>'[3]Relatório Empregados II'!$CN160:$CN160</f>
        <v>0</v>
      </c>
      <c r="AG159" s="172">
        <f>'[3]Relatório Empregados II'!$CQ160</f>
        <v>0</v>
      </c>
      <c r="AH159" s="144">
        <f>'[3]Relatório Empregados II'!$CS160:$CS160</f>
        <v>0</v>
      </c>
      <c r="AI159" s="161">
        <f>'[3]Relatório Empregados II'!$CV160:$CV160</f>
        <v>0</v>
      </c>
      <c r="AJ159" s="144">
        <f>'[3]Relatório Empregados II'!$CY160:$CY160</f>
        <v>0</v>
      </c>
      <c r="AK159" s="161">
        <f>'[3]Relatório Empregados II'!$DB160:$DB160</f>
        <v>0</v>
      </c>
      <c r="AL159" s="144">
        <f>'[3]Relatório Empregados II'!$DE160:$DE160</f>
        <v>0</v>
      </c>
      <c r="AM159" s="144">
        <f>'[3]Relatório Empregados II'!$DH160</f>
        <v>0</v>
      </c>
      <c r="AN159" s="161">
        <f>'[3]Relatório Empregados II'!$DJ160</f>
        <v>0</v>
      </c>
      <c r="AO159" s="144">
        <f>'[3]Relatório Empregados II'!$DL160</f>
        <v>0</v>
      </c>
      <c r="AP159" s="144">
        <f>'[3]Relatório Empregados II'!$DM$3:$DM160</f>
        <v>0</v>
      </c>
      <c r="AQ159" s="145"/>
      <c r="AR159" s="145"/>
      <c r="AS159" s="144">
        <f>'[3]Relatório Empregados II'!$DQ160:$DQ160</f>
        <v>0</v>
      </c>
      <c r="AT159" s="173">
        <f>'[3]Relatório Empregados II'!$DT160</f>
        <v>0</v>
      </c>
      <c r="AU159" s="171">
        <f>'[3]Relatório Empregados II'!$DV160</f>
        <v>0</v>
      </c>
      <c r="AV159" s="171">
        <f>'[3]Relatório Empregados II'!$DX160</f>
        <v>0</v>
      </c>
      <c r="AW159" s="160">
        <f>'[3]Relatório Empregados II'!$DZ160</f>
        <v>0</v>
      </c>
      <c r="AX159" s="160">
        <f>'[3]Relatório Empregados II'!$EB160</f>
        <v>0</v>
      </c>
      <c r="AY159" s="171">
        <f>'[3]Relatório Empregados II'!$ED160</f>
        <v>0</v>
      </c>
      <c r="AZ159" s="160">
        <f>'[3]Relatório Empregados II'!$EH160</f>
        <v>0</v>
      </c>
      <c r="BA159" s="160">
        <f>'[3]Relatório Empregados II'!$EJ160</f>
        <v>0</v>
      </c>
    </row>
    <row r="160" spans="1:53">
      <c r="A160" s="174">
        <f>IFERROR(('[3]Relatório Empregados II'!$A161:$B161),"")</f>
        <v>0</v>
      </c>
      <c r="B160" s="146">
        <f>'[3]Relatório Empregados II'!$D161:$D161</f>
        <v>0</v>
      </c>
      <c r="C160" s="162">
        <f>'[3]Relatório Empregados II'!$G161:$G161</f>
        <v>0</v>
      </c>
      <c r="D160" s="165">
        <f>'[3]Relatório Empregados II'!$J161</f>
        <v>0</v>
      </c>
      <c r="E160" s="147">
        <f>'[3]Relatório Empregados II'!$L161:L161</f>
        <v>0</v>
      </c>
      <c r="F160" s="148">
        <f>'[3]Relatório Empregados II'!$P161:$P161</f>
        <v>0</v>
      </c>
      <c r="G160" s="177" cm="1">
        <f t="array" ref="G160">'[3]Relatório Empregados II'!$T161:T161</f>
        <v>0</v>
      </c>
      <c r="H160" s="149">
        <f>'[3]Relatório Empregados II'!$W161</f>
        <v>0</v>
      </c>
      <c r="I160" s="150">
        <f>'[3]Relatório Empregados II'!$Y161:$Y161</f>
        <v>0</v>
      </c>
      <c r="J160" s="151">
        <f>'[3]Relatório Empregados II'!$AB161:$AB161</f>
        <v>0</v>
      </c>
      <c r="K160" s="166">
        <f>'[3]Relatório Empregados II'!$AE161:$AE161</f>
        <v>0</v>
      </c>
      <c r="L160" s="167" cm="1">
        <f t="array" ref="L160">'[3]Relatório Empregados II'!$AI161:$AI161</f>
        <v>0</v>
      </c>
      <c r="M160" s="153">
        <f>'[3]Relatório Empregados II'!$AL161:$AL161</f>
        <v>0</v>
      </c>
      <c r="N160" s="154">
        <f>'[3]Relatório Empregados II'!$AP161</f>
        <v>0</v>
      </c>
      <c r="O160" s="167">
        <f>'[3]Relatório Empregados II'!$AR161</f>
        <v>0</v>
      </c>
      <c r="P160" s="155">
        <f>'[3]Relatório Empregados II'!$AT161:$AT161</f>
        <v>0</v>
      </c>
      <c r="Q160" s="156">
        <f>'[3]Relatório Empregados II'!$AX161:$AX161</f>
        <v>0</v>
      </c>
      <c r="R160" s="157">
        <f>'[3]Relatório Empregados II'!$BA161:$BA161</f>
        <v>0</v>
      </c>
      <c r="S160" s="158">
        <f>'[3]Relatório Empregados II'!$BE161:$BE161</f>
        <v>0</v>
      </c>
      <c r="T160" s="158">
        <f>'[3]Relatório Empregados II'!$BH161:$BH161</f>
        <v>0</v>
      </c>
      <c r="U160" s="152">
        <f>'[3]Relatório Empregados II'!$BK161:$BK161</f>
        <v>0</v>
      </c>
      <c r="V160" s="169">
        <f>'[3]Relatório Empregados II'!$BN161</f>
        <v>0</v>
      </c>
      <c r="W160" s="210">
        <f>'[3]Relatório Empregados II'!$BP161</f>
        <v>0</v>
      </c>
      <c r="X160" s="144">
        <f>'[3]Relatório Empregados II'!$BR161:$BR161</f>
        <v>0</v>
      </c>
      <c r="Y160" s="161">
        <f>'[3]Relatório Empregados II'!$BU161</f>
        <v>0</v>
      </c>
      <c r="Z160" s="171">
        <f>'[3]Relatório Empregados II'!$BW161:$BW161</f>
        <v>0</v>
      </c>
      <c r="AA160" s="172">
        <f>'[3]Relatório Empregados II'!$CA161:$CA161</f>
        <v>0</v>
      </c>
      <c r="AB160" s="172">
        <f>'[3]Relatório Empregados II'!$CD161:$CD161</f>
        <v>0</v>
      </c>
      <c r="AC160" s="172">
        <f>'[3]Relatório Empregados II'!$CG161:$CG161</f>
        <v>0</v>
      </c>
      <c r="AD160" s="172">
        <f>'[3]Relatório Empregados II'!$CJ161</f>
        <v>0</v>
      </c>
      <c r="AE160" s="172">
        <f>'[3]Relatório Empregados II'!$CL161</f>
        <v>0</v>
      </c>
      <c r="AF160" s="172">
        <f>'[3]Relatório Empregados II'!$CN161:$CN161</f>
        <v>0</v>
      </c>
      <c r="AG160" s="172">
        <f>'[3]Relatório Empregados II'!$CQ161</f>
        <v>0</v>
      </c>
      <c r="AH160" s="144">
        <f>'[3]Relatório Empregados II'!$CS161:$CS161</f>
        <v>0</v>
      </c>
      <c r="AI160" s="161">
        <f>'[3]Relatório Empregados II'!$CV161:$CV161</f>
        <v>0</v>
      </c>
      <c r="AJ160" s="144">
        <f>'[3]Relatório Empregados II'!$CY161:$CY161</f>
        <v>0</v>
      </c>
      <c r="AK160" s="161">
        <f>'[3]Relatório Empregados II'!$DB161:$DB161</f>
        <v>0</v>
      </c>
      <c r="AL160" s="144">
        <f>'[3]Relatório Empregados II'!$DE161:$DE161</f>
        <v>0</v>
      </c>
      <c r="AM160" s="144">
        <f>'[3]Relatório Empregados II'!$DH161</f>
        <v>0</v>
      </c>
      <c r="AN160" s="161">
        <f>'[3]Relatório Empregados II'!$DJ161</f>
        <v>0</v>
      </c>
      <c r="AO160" s="144">
        <f>'[3]Relatório Empregados II'!$DL161</f>
        <v>0</v>
      </c>
      <c r="AP160" s="144">
        <f>'[3]Relatório Empregados II'!$DM$3:$DM161</f>
        <v>0</v>
      </c>
      <c r="AQ160" s="145"/>
      <c r="AR160" s="145"/>
      <c r="AS160" s="144">
        <f>'[3]Relatório Empregados II'!$DQ161:$DQ161</f>
        <v>0</v>
      </c>
      <c r="AT160" s="173">
        <f>'[3]Relatório Empregados II'!$DT161</f>
        <v>0</v>
      </c>
      <c r="AU160" s="171">
        <f>'[3]Relatório Empregados II'!$DV161</f>
        <v>0</v>
      </c>
      <c r="AV160" s="171">
        <f>'[3]Relatório Empregados II'!$DX161</f>
        <v>0</v>
      </c>
      <c r="AW160" s="160">
        <f>'[3]Relatório Empregados II'!$DZ161</f>
        <v>0</v>
      </c>
      <c r="AX160" s="160">
        <f>'[3]Relatório Empregados II'!$EB161</f>
        <v>0</v>
      </c>
      <c r="AY160" s="171">
        <f>'[3]Relatório Empregados II'!$ED161</f>
        <v>0</v>
      </c>
      <c r="AZ160" s="160">
        <f>'[3]Relatório Empregados II'!$EH161</f>
        <v>0</v>
      </c>
      <c r="BA160" s="160">
        <f>'[3]Relatório Empregados II'!$EJ161</f>
        <v>0</v>
      </c>
    </row>
    <row r="161" spans="1:53">
      <c r="A161" s="174">
        <f>IFERROR(('[3]Relatório Empregados II'!$A162:$B162),"")</f>
        <v>0</v>
      </c>
      <c r="B161" s="146">
        <f>'[3]Relatório Empregados II'!$D162:$D162</f>
        <v>0</v>
      </c>
      <c r="C161" s="162">
        <f>'[3]Relatório Empregados II'!$G162:$G162</f>
        <v>0</v>
      </c>
      <c r="D161" s="165">
        <f>'[3]Relatório Empregados II'!$J162</f>
        <v>0</v>
      </c>
      <c r="E161" s="147">
        <f>'[3]Relatório Empregados II'!$L162:L162</f>
        <v>0</v>
      </c>
      <c r="F161" s="148">
        <f>'[3]Relatório Empregados II'!$P162:$P162</f>
        <v>0</v>
      </c>
      <c r="G161" s="177" cm="1">
        <f t="array" ref="G161">'[3]Relatório Empregados II'!$T162:T162</f>
        <v>0</v>
      </c>
      <c r="H161" s="149">
        <f>'[3]Relatório Empregados II'!$W162</f>
        <v>0</v>
      </c>
      <c r="I161" s="150">
        <f>'[3]Relatório Empregados II'!$Y162:$Y162</f>
        <v>0</v>
      </c>
      <c r="J161" s="151">
        <f>'[3]Relatório Empregados II'!$AB162:$AB162</f>
        <v>0</v>
      </c>
      <c r="K161" s="166">
        <f>'[3]Relatório Empregados II'!$AE162:$AE162</f>
        <v>0</v>
      </c>
      <c r="L161" s="167" cm="1">
        <f t="array" ref="L161">'[3]Relatório Empregados II'!$AI162:$AI162</f>
        <v>0</v>
      </c>
      <c r="M161" s="153">
        <f>'[3]Relatório Empregados II'!$AL162:$AL162</f>
        <v>0</v>
      </c>
      <c r="N161" s="154">
        <f>'[3]Relatório Empregados II'!$AP162</f>
        <v>0</v>
      </c>
      <c r="O161" s="167">
        <f>'[3]Relatório Empregados II'!$AR162</f>
        <v>0</v>
      </c>
      <c r="P161" s="155">
        <f>'[3]Relatório Empregados II'!$AT162:$AT162</f>
        <v>0</v>
      </c>
      <c r="Q161" s="156">
        <f>'[3]Relatório Empregados II'!$AX162:$AX162</f>
        <v>0</v>
      </c>
      <c r="R161" s="157">
        <f>'[3]Relatório Empregados II'!$BA162:$BA162</f>
        <v>0</v>
      </c>
      <c r="S161" s="158">
        <f>'[3]Relatório Empregados II'!$BE162:$BE162</f>
        <v>0</v>
      </c>
      <c r="T161" s="158">
        <f>'[3]Relatório Empregados II'!$BH162:$BH162</f>
        <v>0</v>
      </c>
      <c r="U161" s="152">
        <f>'[3]Relatório Empregados II'!$BK162:$BK162</f>
        <v>0</v>
      </c>
      <c r="V161" s="169">
        <f>'[3]Relatório Empregados II'!$BN162</f>
        <v>0</v>
      </c>
      <c r="W161" s="210">
        <f>'[3]Relatório Empregados II'!$BP162</f>
        <v>0</v>
      </c>
      <c r="X161" s="144">
        <f>'[3]Relatório Empregados II'!$BR162:$BR162</f>
        <v>0</v>
      </c>
      <c r="Y161" s="161">
        <f>'[3]Relatório Empregados II'!$BU162</f>
        <v>0</v>
      </c>
      <c r="Z161" s="171">
        <f>'[3]Relatório Empregados II'!$BW162:$BW162</f>
        <v>0</v>
      </c>
      <c r="AA161" s="172">
        <f>'[3]Relatório Empregados II'!$CA162:$CA162</f>
        <v>0</v>
      </c>
      <c r="AB161" s="172">
        <f>'[3]Relatório Empregados II'!$CD162:$CD162</f>
        <v>0</v>
      </c>
      <c r="AC161" s="172">
        <f>'[3]Relatório Empregados II'!$CG162:$CG162</f>
        <v>0</v>
      </c>
      <c r="AD161" s="172">
        <f>'[3]Relatório Empregados II'!$CJ162</f>
        <v>0</v>
      </c>
      <c r="AE161" s="172">
        <f>'[3]Relatório Empregados II'!$CL162</f>
        <v>0</v>
      </c>
      <c r="AF161" s="172">
        <f>'[3]Relatório Empregados II'!$CN162:$CN162</f>
        <v>0</v>
      </c>
      <c r="AG161" s="172">
        <f>'[3]Relatório Empregados II'!$CQ162</f>
        <v>0</v>
      </c>
      <c r="AH161" s="144">
        <f>'[3]Relatório Empregados II'!$CS162:$CS162</f>
        <v>0</v>
      </c>
      <c r="AI161" s="161">
        <f>'[3]Relatório Empregados II'!$CV162:$CV162</f>
        <v>0</v>
      </c>
      <c r="AJ161" s="144">
        <f>'[3]Relatório Empregados II'!$CY162:$CY162</f>
        <v>0</v>
      </c>
      <c r="AK161" s="161">
        <f>'[3]Relatório Empregados II'!$DB162:$DB162</f>
        <v>0</v>
      </c>
      <c r="AL161" s="144">
        <f>'[3]Relatório Empregados II'!$DE162:$DE162</f>
        <v>0</v>
      </c>
      <c r="AM161" s="144">
        <f>'[3]Relatório Empregados II'!$DH162</f>
        <v>0</v>
      </c>
      <c r="AN161" s="161">
        <f>'[3]Relatório Empregados II'!$DJ162</f>
        <v>0</v>
      </c>
      <c r="AO161" s="144">
        <f>'[3]Relatório Empregados II'!$DL162</f>
        <v>0</v>
      </c>
      <c r="AP161" s="144">
        <f>'[3]Relatório Empregados II'!$DM$3:$DM162</f>
        <v>0</v>
      </c>
      <c r="AQ161" s="145"/>
      <c r="AR161" s="145"/>
      <c r="AS161" s="144">
        <f>'[3]Relatório Empregados II'!$DQ162:$DQ162</f>
        <v>0</v>
      </c>
      <c r="AT161" s="173">
        <f>'[3]Relatório Empregados II'!$DT162</f>
        <v>0</v>
      </c>
      <c r="AU161" s="171">
        <f>'[3]Relatório Empregados II'!$DV162</f>
        <v>0</v>
      </c>
      <c r="AV161" s="171">
        <f>'[3]Relatório Empregados II'!$DX162</f>
        <v>0</v>
      </c>
      <c r="AW161" s="160">
        <f>'[3]Relatório Empregados II'!$DZ162</f>
        <v>0</v>
      </c>
      <c r="AX161" s="160">
        <f>'[3]Relatório Empregados II'!$EB162</f>
        <v>0</v>
      </c>
      <c r="AY161" s="171">
        <f>'[3]Relatório Empregados II'!$ED162</f>
        <v>0</v>
      </c>
      <c r="AZ161" s="160">
        <f>'[3]Relatório Empregados II'!$EH162</f>
        <v>0</v>
      </c>
      <c r="BA161" s="160">
        <f>'[3]Relatório Empregados II'!$EJ162</f>
        <v>0</v>
      </c>
    </row>
    <row r="162" spans="1:53">
      <c r="A162" s="174">
        <f>IFERROR(('[3]Relatório Empregados II'!$A163:$B163),"")</f>
        <v>0</v>
      </c>
      <c r="B162" s="146">
        <f>'[3]Relatório Empregados II'!$D163:$D163</f>
        <v>0</v>
      </c>
      <c r="C162" s="162">
        <f>'[3]Relatório Empregados II'!$G163:$G163</f>
        <v>0</v>
      </c>
      <c r="D162" s="165">
        <f>'[3]Relatório Empregados II'!$J163</f>
        <v>0</v>
      </c>
      <c r="E162" s="147">
        <f>'[3]Relatório Empregados II'!$L163:L163</f>
        <v>0</v>
      </c>
      <c r="F162" s="148">
        <f>'[3]Relatório Empregados II'!$P163:$P163</f>
        <v>0</v>
      </c>
      <c r="G162" s="177" cm="1">
        <f t="array" ref="G162">'[3]Relatório Empregados II'!$T163:T163</f>
        <v>0</v>
      </c>
      <c r="H162" s="149">
        <f>'[3]Relatório Empregados II'!$W163</f>
        <v>0</v>
      </c>
      <c r="I162" s="150">
        <f>'[3]Relatório Empregados II'!$Y163:$Y163</f>
        <v>0</v>
      </c>
      <c r="J162" s="151">
        <f>'[3]Relatório Empregados II'!$AB163:$AB163</f>
        <v>0</v>
      </c>
      <c r="K162" s="166">
        <f>'[3]Relatório Empregados II'!$AE163:$AE163</f>
        <v>0</v>
      </c>
      <c r="L162" s="167" cm="1">
        <f t="array" ref="L162">'[3]Relatório Empregados II'!$AI163:$AI163</f>
        <v>0</v>
      </c>
      <c r="M162" s="153">
        <f>'[3]Relatório Empregados II'!$AL163:$AL163</f>
        <v>0</v>
      </c>
      <c r="N162" s="154">
        <f>'[3]Relatório Empregados II'!$AP163</f>
        <v>0</v>
      </c>
      <c r="O162" s="167">
        <f>'[3]Relatório Empregados II'!$AR163</f>
        <v>0</v>
      </c>
      <c r="P162" s="155">
        <f>'[3]Relatório Empregados II'!$AT163:$AT163</f>
        <v>0</v>
      </c>
      <c r="Q162" s="156">
        <f>'[3]Relatório Empregados II'!$AX163:$AX163</f>
        <v>0</v>
      </c>
      <c r="R162" s="157">
        <f>'[3]Relatório Empregados II'!$BA163:$BA163</f>
        <v>0</v>
      </c>
      <c r="S162" s="158">
        <f>'[3]Relatório Empregados II'!$BE163:$BE163</f>
        <v>0</v>
      </c>
      <c r="T162" s="158">
        <f>'[3]Relatório Empregados II'!$BH163:$BH163</f>
        <v>0</v>
      </c>
      <c r="U162" s="152">
        <f>'[3]Relatório Empregados II'!$BK163:$BK163</f>
        <v>0</v>
      </c>
      <c r="V162" s="169">
        <f>'[3]Relatório Empregados II'!$BN163</f>
        <v>0</v>
      </c>
      <c r="W162" s="210">
        <f>'[3]Relatório Empregados II'!$BP163</f>
        <v>0</v>
      </c>
      <c r="X162" s="144">
        <f>'[3]Relatório Empregados II'!$BR163:$BR163</f>
        <v>0</v>
      </c>
      <c r="Y162" s="161">
        <f>'[3]Relatório Empregados II'!$BU163</f>
        <v>0</v>
      </c>
      <c r="Z162" s="171">
        <f>'[3]Relatório Empregados II'!$BW163:$BW163</f>
        <v>0</v>
      </c>
      <c r="AA162" s="172">
        <f>'[3]Relatório Empregados II'!$CA163:$CA163</f>
        <v>0</v>
      </c>
      <c r="AB162" s="172">
        <f>'[3]Relatório Empregados II'!$CD163:$CD163</f>
        <v>0</v>
      </c>
      <c r="AC162" s="172">
        <f>'[3]Relatório Empregados II'!$CG163:$CG163</f>
        <v>0</v>
      </c>
      <c r="AD162" s="172">
        <f>'[3]Relatório Empregados II'!$CJ163</f>
        <v>0</v>
      </c>
      <c r="AE162" s="172">
        <f>'[3]Relatório Empregados II'!$CL163</f>
        <v>0</v>
      </c>
      <c r="AF162" s="172">
        <f>'[3]Relatório Empregados II'!$CN163:$CN163</f>
        <v>0</v>
      </c>
      <c r="AG162" s="172">
        <f>'[3]Relatório Empregados II'!$CQ163</f>
        <v>0</v>
      </c>
      <c r="AH162" s="144">
        <f>'[3]Relatório Empregados II'!$CS163:$CS163</f>
        <v>0</v>
      </c>
      <c r="AI162" s="161">
        <f>'[3]Relatório Empregados II'!$CV163:$CV163</f>
        <v>0</v>
      </c>
      <c r="AJ162" s="144">
        <f>'[3]Relatório Empregados II'!$CY163:$CY163</f>
        <v>0</v>
      </c>
      <c r="AK162" s="161">
        <f>'[3]Relatório Empregados II'!$DB163:$DB163</f>
        <v>0</v>
      </c>
      <c r="AL162" s="144">
        <f>'[3]Relatório Empregados II'!$DE163:$DE163</f>
        <v>0</v>
      </c>
      <c r="AM162" s="144">
        <f>'[3]Relatório Empregados II'!$DH163</f>
        <v>0</v>
      </c>
      <c r="AN162" s="161">
        <f>'[3]Relatório Empregados II'!$DJ163</f>
        <v>0</v>
      </c>
      <c r="AO162" s="144">
        <f>'[3]Relatório Empregados II'!$DL163</f>
        <v>0</v>
      </c>
      <c r="AP162" s="144">
        <f>'[3]Relatório Empregados II'!$DM$3:$DM163</f>
        <v>0</v>
      </c>
      <c r="AQ162" s="145"/>
      <c r="AR162" s="145"/>
      <c r="AS162" s="144">
        <f>'[3]Relatório Empregados II'!$DQ163:$DQ163</f>
        <v>0</v>
      </c>
      <c r="AT162" s="173">
        <f>'[3]Relatório Empregados II'!$DT163</f>
        <v>0</v>
      </c>
      <c r="AU162" s="171">
        <f>'[3]Relatório Empregados II'!$DV163</f>
        <v>0</v>
      </c>
      <c r="AV162" s="171">
        <f>'[3]Relatório Empregados II'!$DX163</f>
        <v>0</v>
      </c>
      <c r="AW162" s="160">
        <f>'[3]Relatório Empregados II'!$DZ163</f>
        <v>0</v>
      </c>
      <c r="AX162" s="160">
        <f>'[3]Relatório Empregados II'!$EB163</f>
        <v>0</v>
      </c>
      <c r="AY162" s="171">
        <f>'[3]Relatório Empregados II'!$ED163</f>
        <v>0</v>
      </c>
      <c r="AZ162" s="160">
        <f>'[3]Relatório Empregados II'!$EH163</f>
        <v>0</v>
      </c>
      <c r="BA162" s="160">
        <f>'[3]Relatório Empregados II'!$EJ163</f>
        <v>0</v>
      </c>
    </row>
    <row r="163" spans="1:53">
      <c r="A163" s="174">
        <f>IFERROR(('[3]Relatório Empregados II'!$A164:$B164),"")</f>
        <v>0</v>
      </c>
      <c r="B163" s="146">
        <f>'[3]Relatório Empregados II'!$D164:$D164</f>
        <v>0</v>
      </c>
      <c r="C163" s="162">
        <f>'[3]Relatório Empregados II'!$G164:$G164</f>
        <v>0</v>
      </c>
      <c r="D163" s="165">
        <f>'[3]Relatório Empregados II'!$J164</f>
        <v>0</v>
      </c>
      <c r="E163" s="147">
        <f>'[3]Relatório Empregados II'!$L164:L164</f>
        <v>0</v>
      </c>
      <c r="F163" s="148">
        <f>'[3]Relatório Empregados II'!$P164:$P164</f>
        <v>0</v>
      </c>
      <c r="G163" s="177" cm="1">
        <f t="array" ref="G163">'[3]Relatório Empregados II'!$T164:T164</f>
        <v>0</v>
      </c>
      <c r="H163" s="149">
        <f>'[3]Relatório Empregados II'!$W164</f>
        <v>0</v>
      </c>
      <c r="I163" s="150">
        <f>'[3]Relatório Empregados II'!$Y164:$Y164</f>
        <v>0</v>
      </c>
      <c r="J163" s="151">
        <f>'[3]Relatório Empregados II'!$AB164:$AB164</f>
        <v>0</v>
      </c>
      <c r="K163" s="166">
        <f>'[3]Relatório Empregados II'!$AE164:$AE164</f>
        <v>0</v>
      </c>
      <c r="L163" s="167" cm="1">
        <f t="array" ref="L163">'[3]Relatório Empregados II'!$AI164:$AI164</f>
        <v>0</v>
      </c>
      <c r="M163" s="153">
        <f>'[3]Relatório Empregados II'!$AL164:$AL164</f>
        <v>0</v>
      </c>
      <c r="N163" s="154">
        <f>'[3]Relatório Empregados II'!$AP164</f>
        <v>0</v>
      </c>
      <c r="O163" s="167">
        <f>'[3]Relatório Empregados II'!$AR164</f>
        <v>0</v>
      </c>
      <c r="P163" s="155">
        <f>'[3]Relatório Empregados II'!$AT164:$AT164</f>
        <v>0</v>
      </c>
      <c r="Q163" s="156">
        <f>'[3]Relatório Empregados II'!$AX164:$AX164</f>
        <v>0</v>
      </c>
      <c r="R163" s="157">
        <f>'[3]Relatório Empregados II'!$BA164:$BA164</f>
        <v>0</v>
      </c>
      <c r="S163" s="158">
        <f>'[3]Relatório Empregados II'!$BE164:$BE164</f>
        <v>0</v>
      </c>
      <c r="T163" s="158">
        <f>'[3]Relatório Empregados II'!$BH164:$BH164</f>
        <v>0</v>
      </c>
      <c r="U163" s="152">
        <f>'[3]Relatório Empregados II'!$BK164:$BK164</f>
        <v>0</v>
      </c>
      <c r="V163" s="169">
        <f>'[3]Relatório Empregados II'!$BN164</f>
        <v>0</v>
      </c>
      <c r="W163" s="210">
        <f>'[3]Relatório Empregados II'!$BP164</f>
        <v>0</v>
      </c>
      <c r="X163" s="144">
        <f>'[3]Relatório Empregados II'!$BR164:$BR164</f>
        <v>0</v>
      </c>
      <c r="Y163" s="161">
        <f>'[3]Relatório Empregados II'!$BU164</f>
        <v>0</v>
      </c>
      <c r="Z163" s="171">
        <f>'[3]Relatório Empregados II'!$BW164:$BW164</f>
        <v>0</v>
      </c>
      <c r="AA163" s="172">
        <f>'[3]Relatório Empregados II'!$CA164:$CA164</f>
        <v>0</v>
      </c>
      <c r="AB163" s="172">
        <f>'[3]Relatório Empregados II'!$CD164:$CD164</f>
        <v>0</v>
      </c>
      <c r="AC163" s="172">
        <f>'[3]Relatório Empregados II'!$CG164:$CG164</f>
        <v>0</v>
      </c>
      <c r="AD163" s="172">
        <f>'[3]Relatório Empregados II'!$CJ164</f>
        <v>0</v>
      </c>
      <c r="AE163" s="172">
        <f>'[3]Relatório Empregados II'!$CL164</f>
        <v>0</v>
      </c>
      <c r="AF163" s="172">
        <f>'[3]Relatório Empregados II'!$CN164:$CN164</f>
        <v>0</v>
      </c>
      <c r="AG163" s="172">
        <f>'[3]Relatório Empregados II'!$CQ164</f>
        <v>0</v>
      </c>
      <c r="AH163" s="144">
        <f>'[3]Relatório Empregados II'!$CS164:$CS164</f>
        <v>0</v>
      </c>
      <c r="AI163" s="161">
        <f>'[3]Relatório Empregados II'!$CV164:$CV164</f>
        <v>0</v>
      </c>
      <c r="AJ163" s="144">
        <f>'[3]Relatório Empregados II'!$CY164:$CY164</f>
        <v>0</v>
      </c>
      <c r="AK163" s="161">
        <f>'[3]Relatório Empregados II'!$DB164:$DB164</f>
        <v>0</v>
      </c>
      <c r="AL163" s="144">
        <f>'[3]Relatório Empregados II'!$DE164:$DE164</f>
        <v>0</v>
      </c>
      <c r="AM163" s="144">
        <f>'[3]Relatório Empregados II'!$DH164</f>
        <v>0</v>
      </c>
      <c r="AN163" s="161">
        <f>'[3]Relatório Empregados II'!$DJ164</f>
        <v>0</v>
      </c>
      <c r="AO163" s="144">
        <f>'[3]Relatório Empregados II'!$DL164</f>
        <v>0</v>
      </c>
      <c r="AP163" s="144">
        <f>'[3]Relatório Empregados II'!$DM$3:$DM164</f>
        <v>0</v>
      </c>
      <c r="AQ163" s="145"/>
      <c r="AR163" s="145"/>
      <c r="AS163" s="144">
        <f>'[3]Relatório Empregados II'!$DQ164:$DQ164</f>
        <v>0</v>
      </c>
      <c r="AT163" s="173">
        <f>'[3]Relatório Empregados II'!$DT164</f>
        <v>0</v>
      </c>
      <c r="AU163" s="171">
        <f>'[3]Relatório Empregados II'!$DV164</f>
        <v>0</v>
      </c>
      <c r="AV163" s="171">
        <f>'[3]Relatório Empregados II'!$DX164</f>
        <v>0</v>
      </c>
      <c r="AW163" s="160">
        <f>'[3]Relatório Empregados II'!$DZ164</f>
        <v>0</v>
      </c>
      <c r="AX163" s="160">
        <f>'[3]Relatório Empregados II'!$EB164</f>
        <v>0</v>
      </c>
      <c r="AY163" s="171">
        <f>'[3]Relatório Empregados II'!$ED164</f>
        <v>0</v>
      </c>
      <c r="AZ163" s="160">
        <f>'[3]Relatório Empregados II'!$EH164</f>
        <v>0</v>
      </c>
      <c r="BA163" s="160">
        <f>'[3]Relatório Empregados II'!$EJ164</f>
        <v>0</v>
      </c>
    </row>
    <row r="164" spans="1:53">
      <c r="A164" s="174">
        <f>IFERROR(('[3]Relatório Empregados II'!$A165:$B165),"")</f>
        <v>0</v>
      </c>
      <c r="B164" s="146">
        <f>'[3]Relatório Empregados II'!$D165:$D165</f>
        <v>0</v>
      </c>
      <c r="C164" s="162">
        <f>'[3]Relatório Empregados II'!$G165:$G165</f>
        <v>0</v>
      </c>
      <c r="D164" s="165">
        <f>'[3]Relatório Empregados II'!$J165</f>
        <v>0</v>
      </c>
      <c r="E164" s="147">
        <f>'[3]Relatório Empregados II'!$L165:L165</f>
        <v>0</v>
      </c>
      <c r="F164" s="148">
        <f>'[3]Relatório Empregados II'!$P165:$P165</f>
        <v>0</v>
      </c>
      <c r="G164" s="177" cm="1">
        <f t="array" ref="G164">'[3]Relatório Empregados II'!$T165:T165</f>
        <v>0</v>
      </c>
      <c r="H164" s="149">
        <f>'[3]Relatório Empregados II'!$W165</f>
        <v>0</v>
      </c>
      <c r="I164" s="150">
        <f>'[3]Relatório Empregados II'!$Y165:$Y165</f>
        <v>0</v>
      </c>
      <c r="J164" s="151">
        <f>'[3]Relatório Empregados II'!$AB165:$AB165</f>
        <v>0</v>
      </c>
      <c r="K164" s="166">
        <f>'[3]Relatório Empregados II'!$AE165:$AE165</f>
        <v>0</v>
      </c>
      <c r="L164" s="167" cm="1">
        <f t="array" ref="L164">'[3]Relatório Empregados II'!$AI165:$AI165</f>
        <v>0</v>
      </c>
      <c r="M164" s="153">
        <f>'[3]Relatório Empregados II'!$AL165:$AL165</f>
        <v>0</v>
      </c>
      <c r="N164" s="154">
        <f>'[3]Relatório Empregados II'!$AP165</f>
        <v>0</v>
      </c>
      <c r="O164" s="167">
        <f>'[3]Relatório Empregados II'!$AR165</f>
        <v>0</v>
      </c>
      <c r="P164" s="155">
        <f>'[3]Relatório Empregados II'!$AT165:$AT165</f>
        <v>0</v>
      </c>
      <c r="Q164" s="156">
        <f>'[3]Relatório Empregados II'!$AX165:$AX165</f>
        <v>0</v>
      </c>
      <c r="R164" s="157">
        <f>'[3]Relatório Empregados II'!$BA165:$BA165</f>
        <v>0</v>
      </c>
      <c r="S164" s="158">
        <f>'[3]Relatório Empregados II'!$BE165:$BE165</f>
        <v>0</v>
      </c>
      <c r="T164" s="158">
        <f>'[3]Relatório Empregados II'!$BH165:$BH165</f>
        <v>0</v>
      </c>
      <c r="U164" s="152">
        <f>'[3]Relatório Empregados II'!$BK165:$BK165</f>
        <v>0</v>
      </c>
      <c r="V164" s="169">
        <f>'[3]Relatório Empregados II'!$BN165</f>
        <v>0</v>
      </c>
      <c r="W164" s="210">
        <f>'[3]Relatório Empregados II'!$BP165</f>
        <v>0</v>
      </c>
      <c r="X164" s="144">
        <f>'[3]Relatório Empregados II'!$BR165:$BR165</f>
        <v>0</v>
      </c>
      <c r="Y164" s="161">
        <f>'[3]Relatório Empregados II'!$BU165</f>
        <v>0</v>
      </c>
      <c r="Z164" s="171">
        <f>'[3]Relatório Empregados II'!$BW165:$BW165</f>
        <v>0</v>
      </c>
      <c r="AA164" s="172">
        <f>'[3]Relatório Empregados II'!$CA165:$CA165</f>
        <v>0</v>
      </c>
      <c r="AB164" s="172">
        <f>'[3]Relatório Empregados II'!$CD165:$CD165</f>
        <v>0</v>
      </c>
      <c r="AC164" s="172">
        <f>'[3]Relatório Empregados II'!$CG165:$CG165</f>
        <v>0</v>
      </c>
      <c r="AD164" s="172">
        <f>'[3]Relatório Empregados II'!$CJ165</f>
        <v>0</v>
      </c>
      <c r="AE164" s="172">
        <f>'[3]Relatório Empregados II'!$CL165</f>
        <v>0</v>
      </c>
      <c r="AF164" s="172">
        <f>'[3]Relatório Empregados II'!$CN165:$CN165</f>
        <v>0</v>
      </c>
      <c r="AG164" s="172">
        <f>'[3]Relatório Empregados II'!$CQ165</f>
        <v>0</v>
      </c>
      <c r="AH164" s="144">
        <f>'[3]Relatório Empregados II'!$CS165:$CS165</f>
        <v>0</v>
      </c>
      <c r="AI164" s="161">
        <f>'[3]Relatório Empregados II'!$CV165:$CV165</f>
        <v>0</v>
      </c>
      <c r="AJ164" s="144">
        <f>'[3]Relatório Empregados II'!$CY165:$CY165</f>
        <v>0</v>
      </c>
      <c r="AK164" s="161">
        <f>'[3]Relatório Empregados II'!$DB165:$DB165</f>
        <v>0</v>
      </c>
      <c r="AL164" s="144">
        <f>'[3]Relatório Empregados II'!$DE165:$DE165</f>
        <v>0</v>
      </c>
      <c r="AM164" s="144">
        <f>'[3]Relatório Empregados II'!$DH165</f>
        <v>0</v>
      </c>
      <c r="AN164" s="161">
        <f>'[3]Relatório Empregados II'!$DJ165</f>
        <v>0</v>
      </c>
      <c r="AO164" s="144">
        <f>'[3]Relatório Empregados II'!$DL165</f>
        <v>0</v>
      </c>
      <c r="AP164" s="144">
        <f>'[3]Relatório Empregados II'!$DM$3:$DM165</f>
        <v>0</v>
      </c>
      <c r="AQ164" s="145"/>
      <c r="AR164" s="145"/>
      <c r="AS164" s="144">
        <f>'[3]Relatório Empregados II'!$DQ165:$DQ165</f>
        <v>0</v>
      </c>
      <c r="AT164" s="173">
        <f>'[3]Relatório Empregados II'!$DT165</f>
        <v>0</v>
      </c>
      <c r="AU164" s="171">
        <f>'[3]Relatório Empregados II'!$DV165</f>
        <v>0</v>
      </c>
      <c r="AV164" s="171">
        <f>'[3]Relatório Empregados II'!$DX165</f>
        <v>0</v>
      </c>
      <c r="AW164" s="160">
        <f>'[3]Relatório Empregados II'!$DZ165</f>
        <v>0</v>
      </c>
      <c r="AX164" s="160">
        <f>'[3]Relatório Empregados II'!$EB165</f>
        <v>0</v>
      </c>
      <c r="AY164" s="171">
        <f>'[3]Relatório Empregados II'!$ED165</f>
        <v>0</v>
      </c>
      <c r="AZ164" s="160">
        <f>'[3]Relatório Empregados II'!$EH165</f>
        <v>0</v>
      </c>
      <c r="BA164" s="160">
        <f>'[3]Relatório Empregados II'!$EJ165</f>
        <v>0</v>
      </c>
    </row>
    <row r="165" spans="1:53">
      <c r="A165" s="174">
        <f>IFERROR(('[3]Relatório Empregados II'!$A166:$B166),"")</f>
        <v>0</v>
      </c>
      <c r="B165" s="146">
        <f>'[3]Relatório Empregados II'!$D166:$D166</f>
        <v>0</v>
      </c>
      <c r="C165" s="162">
        <f>'[3]Relatório Empregados II'!$G166:$G166</f>
        <v>0</v>
      </c>
      <c r="D165" s="165">
        <f>'[3]Relatório Empregados II'!$J166</f>
        <v>0</v>
      </c>
      <c r="E165" s="147">
        <f>'[3]Relatório Empregados II'!$L166:L166</f>
        <v>0</v>
      </c>
      <c r="F165" s="148">
        <f>'[3]Relatório Empregados II'!$P166:$P166</f>
        <v>0</v>
      </c>
      <c r="G165" s="177" cm="1">
        <f t="array" ref="G165">'[3]Relatório Empregados II'!$T166:T166</f>
        <v>0</v>
      </c>
      <c r="H165" s="149">
        <f>'[3]Relatório Empregados II'!$W166</f>
        <v>0</v>
      </c>
      <c r="I165" s="150">
        <f>'[3]Relatório Empregados II'!$Y166:$Y166</f>
        <v>0</v>
      </c>
      <c r="J165" s="151">
        <f>'[3]Relatório Empregados II'!$AB166:$AB166</f>
        <v>0</v>
      </c>
      <c r="K165" s="166">
        <f>'[3]Relatório Empregados II'!$AE166:$AE166</f>
        <v>0</v>
      </c>
      <c r="L165" s="167" cm="1">
        <f t="array" ref="L165">'[3]Relatório Empregados II'!$AI166:$AI166</f>
        <v>0</v>
      </c>
      <c r="M165" s="153">
        <f>'[3]Relatório Empregados II'!$AL166:$AL166</f>
        <v>0</v>
      </c>
      <c r="N165" s="154">
        <f>'[3]Relatório Empregados II'!$AP166</f>
        <v>0</v>
      </c>
      <c r="O165" s="167">
        <f>'[3]Relatório Empregados II'!$AR166</f>
        <v>0</v>
      </c>
      <c r="P165" s="155">
        <f>'[3]Relatório Empregados II'!$AT166:$AT166</f>
        <v>0</v>
      </c>
      <c r="Q165" s="156">
        <f>'[3]Relatório Empregados II'!$AX166:$AX166</f>
        <v>0</v>
      </c>
      <c r="R165" s="157">
        <f>'[3]Relatório Empregados II'!$BA166:$BA166</f>
        <v>0</v>
      </c>
      <c r="S165" s="158">
        <f>'[3]Relatório Empregados II'!$BE166:$BE166</f>
        <v>0</v>
      </c>
      <c r="T165" s="158">
        <f>'[3]Relatório Empregados II'!$BH166:$BH166</f>
        <v>0</v>
      </c>
      <c r="U165" s="152">
        <f>'[3]Relatório Empregados II'!$BK166:$BK166</f>
        <v>0</v>
      </c>
      <c r="V165" s="169">
        <f>'[3]Relatório Empregados II'!$BN166</f>
        <v>0</v>
      </c>
      <c r="W165" s="210">
        <f>'[3]Relatório Empregados II'!$BP166</f>
        <v>0</v>
      </c>
      <c r="X165" s="144">
        <f>'[3]Relatório Empregados II'!$BR166:$BR166</f>
        <v>0</v>
      </c>
      <c r="Y165" s="161">
        <f>'[3]Relatório Empregados II'!$BU166</f>
        <v>0</v>
      </c>
      <c r="Z165" s="171">
        <f>'[3]Relatório Empregados II'!$BW166:$BW166</f>
        <v>0</v>
      </c>
      <c r="AA165" s="172">
        <f>'[3]Relatório Empregados II'!$CA166:$CA166</f>
        <v>0</v>
      </c>
      <c r="AB165" s="172">
        <f>'[3]Relatório Empregados II'!$CD166:$CD166</f>
        <v>0</v>
      </c>
      <c r="AC165" s="172">
        <f>'[3]Relatório Empregados II'!$CG166:$CG166</f>
        <v>0</v>
      </c>
      <c r="AD165" s="172">
        <f>'[3]Relatório Empregados II'!$CJ166</f>
        <v>0</v>
      </c>
      <c r="AE165" s="172">
        <f>'[3]Relatório Empregados II'!$CL166</f>
        <v>0</v>
      </c>
      <c r="AF165" s="172">
        <f>'[3]Relatório Empregados II'!$CN166:$CN166</f>
        <v>0</v>
      </c>
      <c r="AG165" s="172">
        <f>'[3]Relatório Empregados II'!$CQ166</f>
        <v>0</v>
      </c>
      <c r="AH165" s="144">
        <f>'[3]Relatório Empregados II'!$CS166:$CS166</f>
        <v>0</v>
      </c>
      <c r="AI165" s="161">
        <f>'[3]Relatório Empregados II'!$CV166:$CV166</f>
        <v>0</v>
      </c>
      <c r="AJ165" s="144">
        <f>'[3]Relatório Empregados II'!$CY166:$CY166</f>
        <v>0</v>
      </c>
      <c r="AK165" s="161">
        <f>'[3]Relatório Empregados II'!$DB166:$DB166</f>
        <v>0</v>
      </c>
      <c r="AL165" s="144">
        <f>'[3]Relatório Empregados II'!$DE166:$DE166</f>
        <v>0</v>
      </c>
      <c r="AM165" s="144">
        <f>'[3]Relatório Empregados II'!$DH166</f>
        <v>0</v>
      </c>
      <c r="AN165" s="161">
        <f>'[3]Relatório Empregados II'!$DJ166</f>
        <v>0</v>
      </c>
      <c r="AO165" s="144">
        <f>'[3]Relatório Empregados II'!$DL166</f>
        <v>0</v>
      </c>
      <c r="AP165" s="144">
        <f>'[3]Relatório Empregados II'!$DM$3:$DM166</f>
        <v>0</v>
      </c>
      <c r="AQ165" s="145"/>
      <c r="AR165" s="145"/>
      <c r="AS165" s="144">
        <f>'[3]Relatório Empregados II'!$DQ166:$DQ166</f>
        <v>0</v>
      </c>
      <c r="AT165" s="173">
        <f>'[3]Relatório Empregados II'!$DT166</f>
        <v>0</v>
      </c>
      <c r="AU165" s="171">
        <f>'[3]Relatório Empregados II'!$DV166</f>
        <v>0</v>
      </c>
      <c r="AV165" s="171">
        <f>'[3]Relatório Empregados II'!$DX166</f>
        <v>0</v>
      </c>
      <c r="AW165" s="160">
        <f>'[3]Relatório Empregados II'!$DZ166</f>
        <v>0</v>
      </c>
      <c r="AX165" s="160">
        <f>'[3]Relatório Empregados II'!$EB166</f>
        <v>0</v>
      </c>
      <c r="AY165" s="171">
        <f>'[3]Relatório Empregados II'!$ED166</f>
        <v>0</v>
      </c>
      <c r="AZ165" s="160">
        <f>'[3]Relatório Empregados II'!$EH166</f>
        <v>0</v>
      </c>
      <c r="BA165" s="160">
        <f>'[3]Relatório Empregados II'!$EJ166</f>
        <v>0</v>
      </c>
    </row>
    <row r="166" spans="1:53">
      <c r="A166" s="174">
        <f>IFERROR(('[3]Relatório Empregados II'!$A167:$B167),"")</f>
        <v>0</v>
      </c>
      <c r="B166" s="146">
        <f>'[3]Relatório Empregados II'!$D167:$D167</f>
        <v>0</v>
      </c>
      <c r="C166" s="162">
        <f>'[3]Relatório Empregados II'!$G167:$G167</f>
        <v>0</v>
      </c>
      <c r="D166" s="165">
        <f>'[3]Relatório Empregados II'!$J167</f>
        <v>0</v>
      </c>
      <c r="E166" s="147">
        <f>'[3]Relatório Empregados II'!$L167:L167</f>
        <v>0</v>
      </c>
      <c r="F166" s="148">
        <f>'[3]Relatório Empregados II'!$P167:$P167</f>
        <v>0</v>
      </c>
      <c r="G166" s="177" cm="1">
        <f t="array" ref="G166">'[3]Relatório Empregados II'!$T167:T167</f>
        <v>0</v>
      </c>
      <c r="H166" s="149">
        <f>'[3]Relatório Empregados II'!$W167</f>
        <v>0</v>
      </c>
      <c r="I166" s="150">
        <f>'[3]Relatório Empregados II'!$Y167:$Y167</f>
        <v>0</v>
      </c>
      <c r="J166" s="151">
        <f>'[3]Relatório Empregados II'!$AB167:$AB167</f>
        <v>0</v>
      </c>
      <c r="K166" s="166">
        <f>'[3]Relatório Empregados II'!$AE167:$AE167</f>
        <v>0</v>
      </c>
      <c r="L166" s="167" cm="1">
        <f t="array" ref="L166">'[3]Relatório Empregados II'!$AI167:$AI167</f>
        <v>0</v>
      </c>
      <c r="M166" s="153">
        <f>'[3]Relatório Empregados II'!$AL167:$AL167</f>
        <v>0</v>
      </c>
      <c r="N166" s="154">
        <f>'[3]Relatório Empregados II'!$AP167</f>
        <v>0</v>
      </c>
      <c r="O166" s="167">
        <f>'[3]Relatório Empregados II'!$AR167</f>
        <v>0</v>
      </c>
      <c r="P166" s="155">
        <f>'[3]Relatório Empregados II'!$AT167:$AT167</f>
        <v>0</v>
      </c>
      <c r="Q166" s="156">
        <f>'[3]Relatório Empregados II'!$AX167:$AX167</f>
        <v>0</v>
      </c>
      <c r="R166" s="157">
        <f>'[3]Relatório Empregados II'!$BA167:$BA167</f>
        <v>0</v>
      </c>
      <c r="S166" s="158">
        <f>'[3]Relatório Empregados II'!$BE167:$BE167</f>
        <v>0</v>
      </c>
      <c r="T166" s="158">
        <f>'[3]Relatório Empregados II'!$BH167:$BH167</f>
        <v>0</v>
      </c>
      <c r="U166" s="152">
        <f>'[3]Relatório Empregados II'!$BK167:$BK167</f>
        <v>0</v>
      </c>
      <c r="V166" s="169">
        <f>'[3]Relatório Empregados II'!$BN167</f>
        <v>0</v>
      </c>
      <c r="W166" s="210">
        <f>'[3]Relatório Empregados II'!$BP167</f>
        <v>0</v>
      </c>
      <c r="X166" s="144">
        <f>'[3]Relatório Empregados II'!$BR167:$BR167</f>
        <v>0</v>
      </c>
      <c r="Y166" s="161">
        <f>'[3]Relatório Empregados II'!$BU167</f>
        <v>0</v>
      </c>
      <c r="Z166" s="171">
        <f>'[3]Relatório Empregados II'!$BW167:$BW167</f>
        <v>0</v>
      </c>
      <c r="AA166" s="172">
        <f>'[3]Relatório Empregados II'!$CA167:$CA167</f>
        <v>0</v>
      </c>
      <c r="AB166" s="172">
        <f>'[3]Relatório Empregados II'!$CD167:$CD167</f>
        <v>0</v>
      </c>
      <c r="AC166" s="172">
        <f>'[3]Relatório Empregados II'!$CG167:$CG167</f>
        <v>0</v>
      </c>
      <c r="AD166" s="172">
        <f>'[3]Relatório Empregados II'!$CJ167</f>
        <v>0</v>
      </c>
      <c r="AE166" s="172">
        <f>'[3]Relatório Empregados II'!$CL167</f>
        <v>0</v>
      </c>
      <c r="AF166" s="172">
        <f>'[3]Relatório Empregados II'!$CN167:$CN167</f>
        <v>0</v>
      </c>
      <c r="AG166" s="172">
        <f>'[3]Relatório Empregados II'!$CQ167</f>
        <v>0</v>
      </c>
      <c r="AH166" s="144">
        <f>'[3]Relatório Empregados II'!$CS167:$CS167</f>
        <v>0</v>
      </c>
      <c r="AI166" s="161">
        <f>'[3]Relatório Empregados II'!$CV167:$CV167</f>
        <v>0</v>
      </c>
      <c r="AJ166" s="144">
        <f>'[3]Relatório Empregados II'!$CY167:$CY167</f>
        <v>0</v>
      </c>
      <c r="AK166" s="161">
        <f>'[3]Relatório Empregados II'!$DB167:$DB167</f>
        <v>0</v>
      </c>
      <c r="AL166" s="144">
        <f>'[3]Relatório Empregados II'!$DE167:$DE167</f>
        <v>0</v>
      </c>
      <c r="AM166" s="144">
        <f>'[3]Relatório Empregados II'!$DH167</f>
        <v>0</v>
      </c>
      <c r="AN166" s="161">
        <f>'[3]Relatório Empregados II'!$DJ167</f>
        <v>0</v>
      </c>
      <c r="AO166" s="144">
        <f>'[3]Relatório Empregados II'!$DL167</f>
        <v>0</v>
      </c>
      <c r="AP166" s="144">
        <f>'[3]Relatório Empregados II'!$DM$3:$DM167</f>
        <v>0</v>
      </c>
      <c r="AQ166" s="145"/>
      <c r="AR166" s="145"/>
      <c r="AS166" s="144">
        <f>'[3]Relatório Empregados II'!$DQ167:$DQ167</f>
        <v>0</v>
      </c>
      <c r="AT166" s="173">
        <f>'[3]Relatório Empregados II'!$DT167</f>
        <v>0</v>
      </c>
      <c r="AU166" s="171">
        <f>'[3]Relatório Empregados II'!$DV167</f>
        <v>0</v>
      </c>
      <c r="AV166" s="171">
        <f>'[3]Relatório Empregados II'!$DX167</f>
        <v>0</v>
      </c>
      <c r="AW166" s="160">
        <f>'[3]Relatório Empregados II'!$DZ167</f>
        <v>0</v>
      </c>
      <c r="AX166" s="160">
        <f>'[3]Relatório Empregados II'!$EB167</f>
        <v>0</v>
      </c>
      <c r="AY166" s="171">
        <f>'[3]Relatório Empregados II'!$ED167</f>
        <v>0</v>
      </c>
      <c r="AZ166" s="160">
        <f>'[3]Relatório Empregados II'!$EH167</f>
        <v>0</v>
      </c>
      <c r="BA166" s="160">
        <f>'[3]Relatório Empregados II'!$EJ167</f>
        <v>0</v>
      </c>
    </row>
    <row r="167" spans="1:53">
      <c r="A167" s="174">
        <f>IFERROR(('[3]Relatório Empregados II'!$A168:$B168),"")</f>
        <v>0</v>
      </c>
      <c r="B167" s="146">
        <f>'[3]Relatório Empregados II'!$D168:$D168</f>
        <v>0</v>
      </c>
      <c r="C167" s="162">
        <f>'[3]Relatório Empregados II'!$G168:$G168</f>
        <v>0</v>
      </c>
      <c r="D167" s="165">
        <f>'[3]Relatório Empregados II'!$J168</f>
        <v>0</v>
      </c>
      <c r="E167" s="147">
        <f>'[3]Relatório Empregados II'!$L168:L168</f>
        <v>0</v>
      </c>
      <c r="F167" s="148">
        <f>'[3]Relatório Empregados II'!$P168:$P168</f>
        <v>0</v>
      </c>
      <c r="G167" s="177" cm="1">
        <f t="array" ref="G167">'[3]Relatório Empregados II'!$T168:T168</f>
        <v>0</v>
      </c>
      <c r="H167" s="149">
        <f>'[3]Relatório Empregados II'!$W168</f>
        <v>0</v>
      </c>
      <c r="I167" s="150">
        <f>'[3]Relatório Empregados II'!$Y168:$Y168</f>
        <v>0</v>
      </c>
      <c r="J167" s="151">
        <f>'[3]Relatório Empregados II'!$AB168:$AB168</f>
        <v>0</v>
      </c>
      <c r="K167" s="166">
        <f>'[3]Relatório Empregados II'!$AE168:$AE168</f>
        <v>0</v>
      </c>
      <c r="L167" s="167" cm="1">
        <f t="array" ref="L167">'[3]Relatório Empregados II'!$AI168:$AI168</f>
        <v>0</v>
      </c>
      <c r="M167" s="153">
        <f>'[3]Relatório Empregados II'!$AL168:$AL168</f>
        <v>0</v>
      </c>
      <c r="N167" s="154">
        <f>'[3]Relatório Empregados II'!$AP168</f>
        <v>0</v>
      </c>
      <c r="O167" s="167">
        <f>'[3]Relatório Empregados II'!$AR168</f>
        <v>0</v>
      </c>
      <c r="P167" s="155">
        <f>'[3]Relatório Empregados II'!$AT168:$AT168</f>
        <v>0</v>
      </c>
      <c r="Q167" s="156">
        <f>'[3]Relatório Empregados II'!$AX168:$AX168</f>
        <v>0</v>
      </c>
      <c r="R167" s="157">
        <f>'[3]Relatório Empregados II'!$BA168:$BA168</f>
        <v>0</v>
      </c>
      <c r="S167" s="158">
        <f>'[3]Relatório Empregados II'!$BE168:$BE168</f>
        <v>0</v>
      </c>
      <c r="T167" s="158">
        <f>'[3]Relatório Empregados II'!$BH168:$BH168</f>
        <v>0</v>
      </c>
      <c r="U167" s="152">
        <f>'[3]Relatório Empregados II'!$BK168:$BK168</f>
        <v>0</v>
      </c>
      <c r="V167" s="169">
        <f>'[3]Relatório Empregados II'!$BN168</f>
        <v>0</v>
      </c>
      <c r="W167" s="210">
        <f>'[3]Relatório Empregados II'!$BP168</f>
        <v>0</v>
      </c>
      <c r="X167" s="144">
        <f>'[3]Relatório Empregados II'!$BR168:$BR168</f>
        <v>0</v>
      </c>
      <c r="Y167" s="161">
        <f>'[3]Relatório Empregados II'!$BU168</f>
        <v>0</v>
      </c>
      <c r="Z167" s="171">
        <f>'[3]Relatório Empregados II'!$BW168:$BW168</f>
        <v>0</v>
      </c>
      <c r="AA167" s="172">
        <f>'[3]Relatório Empregados II'!$CA168:$CA168</f>
        <v>0</v>
      </c>
      <c r="AB167" s="172">
        <f>'[3]Relatório Empregados II'!$CD168:$CD168</f>
        <v>0</v>
      </c>
      <c r="AC167" s="172">
        <f>'[3]Relatório Empregados II'!$CG168:$CG168</f>
        <v>0</v>
      </c>
      <c r="AD167" s="172">
        <f>'[3]Relatório Empregados II'!$CJ168</f>
        <v>0</v>
      </c>
      <c r="AE167" s="172">
        <f>'[3]Relatório Empregados II'!$CL168</f>
        <v>0</v>
      </c>
      <c r="AF167" s="172">
        <f>'[3]Relatório Empregados II'!$CN168:$CN168</f>
        <v>0</v>
      </c>
      <c r="AG167" s="172">
        <f>'[3]Relatório Empregados II'!$CQ168</f>
        <v>0</v>
      </c>
      <c r="AH167" s="144">
        <f>'[3]Relatório Empregados II'!$CS168:$CS168</f>
        <v>0</v>
      </c>
      <c r="AI167" s="161">
        <f>'[3]Relatório Empregados II'!$CV168:$CV168</f>
        <v>0</v>
      </c>
      <c r="AJ167" s="144">
        <f>'[3]Relatório Empregados II'!$CY168:$CY168</f>
        <v>0</v>
      </c>
      <c r="AK167" s="161">
        <f>'[3]Relatório Empregados II'!$DB168:$DB168</f>
        <v>0</v>
      </c>
      <c r="AL167" s="144">
        <f>'[3]Relatório Empregados II'!$DE168:$DE168</f>
        <v>0</v>
      </c>
      <c r="AM167" s="144">
        <f>'[3]Relatório Empregados II'!$DH168</f>
        <v>0</v>
      </c>
      <c r="AN167" s="161">
        <f>'[3]Relatório Empregados II'!$DJ168</f>
        <v>0</v>
      </c>
      <c r="AO167" s="144">
        <f>'[3]Relatório Empregados II'!$DL168</f>
        <v>0</v>
      </c>
      <c r="AP167" s="144">
        <f>'[3]Relatório Empregados II'!$DM$3:$DM168</f>
        <v>0</v>
      </c>
      <c r="AQ167" s="145"/>
      <c r="AR167" s="145"/>
      <c r="AS167" s="144">
        <f>'[3]Relatório Empregados II'!$DQ168:$DQ168</f>
        <v>0</v>
      </c>
      <c r="AT167" s="173">
        <f>'[3]Relatório Empregados II'!$DT168</f>
        <v>0</v>
      </c>
      <c r="AU167" s="171">
        <f>'[3]Relatório Empregados II'!$DV168</f>
        <v>0</v>
      </c>
      <c r="AV167" s="171">
        <f>'[3]Relatório Empregados II'!$DX168</f>
        <v>0</v>
      </c>
      <c r="AW167" s="160">
        <f>'[3]Relatório Empregados II'!$DZ168</f>
        <v>0</v>
      </c>
      <c r="AX167" s="160">
        <f>'[3]Relatório Empregados II'!$EB168</f>
        <v>0</v>
      </c>
      <c r="AY167" s="171">
        <f>'[3]Relatório Empregados II'!$ED168</f>
        <v>0</v>
      </c>
      <c r="AZ167" s="160">
        <f>'[3]Relatório Empregados II'!$EH168</f>
        <v>0</v>
      </c>
      <c r="BA167" s="160">
        <f>'[3]Relatório Empregados II'!$EJ168</f>
        <v>0</v>
      </c>
    </row>
    <row r="168" spans="1:53">
      <c r="A168" s="174">
        <f>IFERROR(('[3]Relatório Empregados II'!$A169:$B169),"")</f>
        <v>0</v>
      </c>
      <c r="B168" s="146">
        <f>'[3]Relatório Empregados II'!$D169:$D169</f>
        <v>0</v>
      </c>
      <c r="C168" s="162">
        <f>'[3]Relatório Empregados II'!$G169:$G169</f>
        <v>0</v>
      </c>
      <c r="D168" s="165">
        <f>'[3]Relatório Empregados II'!$J169</f>
        <v>0</v>
      </c>
      <c r="E168" s="147">
        <f>'[3]Relatório Empregados II'!$L169:L169</f>
        <v>0</v>
      </c>
      <c r="F168" s="148">
        <f>'[3]Relatório Empregados II'!$P169:$P169</f>
        <v>0</v>
      </c>
      <c r="G168" s="177" cm="1">
        <f t="array" ref="G168">'[3]Relatório Empregados II'!$T169:T169</f>
        <v>0</v>
      </c>
      <c r="H168" s="149">
        <f>'[3]Relatório Empregados II'!$W169</f>
        <v>0</v>
      </c>
      <c r="I168" s="150">
        <f>'[3]Relatório Empregados II'!$Y169:$Y169</f>
        <v>0</v>
      </c>
      <c r="J168" s="151">
        <f>'[3]Relatório Empregados II'!$AB169:$AB169</f>
        <v>0</v>
      </c>
      <c r="K168" s="166">
        <f>'[3]Relatório Empregados II'!$AE169:$AE169</f>
        <v>0</v>
      </c>
      <c r="L168" s="167" cm="1">
        <f t="array" ref="L168">'[3]Relatório Empregados II'!$AI169:$AI169</f>
        <v>0</v>
      </c>
      <c r="M168" s="153">
        <f>'[3]Relatório Empregados II'!$AL169:$AL169</f>
        <v>0</v>
      </c>
      <c r="N168" s="154">
        <f>'[3]Relatório Empregados II'!$AP169</f>
        <v>0</v>
      </c>
      <c r="O168" s="167">
        <f>'[3]Relatório Empregados II'!$AR169</f>
        <v>0</v>
      </c>
      <c r="P168" s="155">
        <f>'[3]Relatório Empregados II'!$AT169:$AT169</f>
        <v>0</v>
      </c>
      <c r="Q168" s="156">
        <f>'[3]Relatório Empregados II'!$AX169:$AX169</f>
        <v>0</v>
      </c>
      <c r="R168" s="157">
        <f>'[3]Relatório Empregados II'!$BA169:$BA169</f>
        <v>0</v>
      </c>
      <c r="S168" s="158">
        <f>'[3]Relatório Empregados II'!$BE169:$BE169</f>
        <v>0</v>
      </c>
      <c r="T168" s="158">
        <f>'[3]Relatório Empregados II'!$BH169:$BH169</f>
        <v>0</v>
      </c>
      <c r="U168" s="152">
        <f>'[3]Relatório Empregados II'!$BK169:$BK169</f>
        <v>0</v>
      </c>
      <c r="V168" s="169">
        <f>'[3]Relatório Empregados II'!$BN169</f>
        <v>0</v>
      </c>
      <c r="W168" s="210">
        <f>'[3]Relatório Empregados II'!$BP169</f>
        <v>0</v>
      </c>
      <c r="X168" s="144">
        <f>'[3]Relatório Empregados II'!$BR169:$BR169</f>
        <v>0</v>
      </c>
      <c r="Y168" s="161">
        <f>'[3]Relatório Empregados II'!$BU169</f>
        <v>0</v>
      </c>
      <c r="Z168" s="171">
        <f>'[3]Relatório Empregados II'!$BW169:$BW169</f>
        <v>0</v>
      </c>
      <c r="AA168" s="172">
        <f>'[3]Relatório Empregados II'!$CA169:$CA169</f>
        <v>0</v>
      </c>
      <c r="AB168" s="172">
        <f>'[3]Relatório Empregados II'!$CD169:$CD169</f>
        <v>0</v>
      </c>
      <c r="AC168" s="172">
        <f>'[3]Relatório Empregados II'!$CG169:$CG169</f>
        <v>0</v>
      </c>
      <c r="AD168" s="172">
        <f>'[3]Relatório Empregados II'!$CJ169</f>
        <v>0</v>
      </c>
      <c r="AE168" s="172">
        <f>'[3]Relatório Empregados II'!$CL169</f>
        <v>0</v>
      </c>
      <c r="AF168" s="172">
        <f>'[3]Relatório Empregados II'!$CN169:$CN169</f>
        <v>0</v>
      </c>
      <c r="AG168" s="172">
        <f>'[3]Relatório Empregados II'!$CQ169</f>
        <v>0</v>
      </c>
      <c r="AH168" s="144">
        <f>'[3]Relatório Empregados II'!$CS169:$CS169</f>
        <v>0</v>
      </c>
      <c r="AI168" s="161">
        <f>'[3]Relatório Empregados II'!$CV169:$CV169</f>
        <v>0</v>
      </c>
      <c r="AJ168" s="144">
        <f>'[3]Relatório Empregados II'!$CY169:$CY169</f>
        <v>0</v>
      </c>
      <c r="AK168" s="161">
        <f>'[3]Relatório Empregados II'!$DB169:$DB169</f>
        <v>0</v>
      </c>
      <c r="AL168" s="144">
        <f>'[3]Relatório Empregados II'!$DE169:$DE169</f>
        <v>0</v>
      </c>
      <c r="AM168" s="144">
        <f>'[3]Relatório Empregados II'!$DH169</f>
        <v>0</v>
      </c>
      <c r="AN168" s="161">
        <f>'[3]Relatório Empregados II'!$DJ169</f>
        <v>0</v>
      </c>
      <c r="AO168" s="144">
        <f>'[3]Relatório Empregados II'!$DL169</f>
        <v>0</v>
      </c>
      <c r="AP168" s="144">
        <f>'[3]Relatório Empregados II'!$DM$3:$DM169</f>
        <v>0</v>
      </c>
      <c r="AQ168" s="145"/>
      <c r="AR168" s="145"/>
      <c r="AS168" s="144">
        <f>'[3]Relatório Empregados II'!$DQ169:$DQ169</f>
        <v>0</v>
      </c>
      <c r="AT168" s="173">
        <f>'[3]Relatório Empregados II'!$DT169</f>
        <v>0</v>
      </c>
      <c r="AU168" s="171">
        <f>'[3]Relatório Empregados II'!$DV169</f>
        <v>0</v>
      </c>
      <c r="AV168" s="171">
        <f>'[3]Relatório Empregados II'!$DX169</f>
        <v>0</v>
      </c>
      <c r="AW168" s="160">
        <f>'[3]Relatório Empregados II'!$DZ169</f>
        <v>0</v>
      </c>
      <c r="AX168" s="160">
        <f>'[3]Relatório Empregados II'!$EB169</f>
        <v>0</v>
      </c>
      <c r="AY168" s="171">
        <f>'[3]Relatório Empregados II'!$ED169</f>
        <v>0</v>
      </c>
      <c r="AZ168" s="160">
        <f>'[3]Relatório Empregados II'!$EH169</f>
        <v>0</v>
      </c>
      <c r="BA168" s="160">
        <f>'[3]Relatório Empregados II'!$EJ169</f>
        <v>0</v>
      </c>
    </row>
    <row r="169" spans="1:53">
      <c r="A169" s="174">
        <f>IFERROR(('[3]Relatório Empregados II'!$A170:$B170),"")</f>
        <v>0</v>
      </c>
      <c r="B169" s="146">
        <f>'[3]Relatório Empregados II'!$D170:$D170</f>
        <v>0</v>
      </c>
      <c r="C169" s="162">
        <f>'[3]Relatório Empregados II'!$G170:$G170</f>
        <v>0</v>
      </c>
      <c r="D169" s="165">
        <f>'[3]Relatório Empregados II'!$J170</f>
        <v>0</v>
      </c>
      <c r="E169" s="147">
        <f>'[3]Relatório Empregados II'!$L170:L170</f>
        <v>0</v>
      </c>
      <c r="F169" s="148">
        <f>'[3]Relatório Empregados II'!$P170:$P170</f>
        <v>0</v>
      </c>
      <c r="G169" s="177" cm="1">
        <f t="array" ref="G169">'[3]Relatório Empregados II'!$T170:T170</f>
        <v>0</v>
      </c>
      <c r="H169" s="149">
        <f>'[3]Relatório Empregados II'!$W170</f>
        <v>0</v>
      </c>
      <c r="I169" s="150">
        <f>'[3]Relatório Empregados II'!$Y170:$Y170</f>
        <v>0</v>
      </c>
      <c r="J169" s="151">
        <f>'[3]Relatório Empregados II'!$AB170:$AB170</f>
        <v>0</v>
      </c>
      <c r="K169" s="166">
        <f>'[3]Relatório Empregados II'!$AE170:$AE170</f>
        <v>0</v>
      </c>
      <c r="L169" s="167" cm="1">
        <f t="array" ref="L169">'[3]Relatório Empregados II'!$AI170:$AI170</f>
        <v>0</v>
      </c>
      <c r="M169" s="153">
        <f>'[3]Relatório Empregados II'!$AL170:$AL170</f>
        <v>0</v>
      </c>
      <c r="N169" s="154">
        <f>'[3]Relatório Empregados II'!$AP170</f>
        <v>0</v>
      </c>
      <c r="O169" s="167">
        <f>'[3]Relatório Empregados II'!$AR170</f>
        <v>0</v>
      </c>
      <c r="P169" s="155">
        <f>'[3]Relatório Empregados II'!$AT170:$AT170</f>
        <v>0</v>
      </c>
      <c r="Q169" s="156">
        <f>'[3]Relatório Empregados II'!$AX170:$AX170</f>
        <v>0</v>
      </c>
      <c r="R169" s="157">
        <f>'[3]Relatório Empregados II'!$BA170:$BA170</f>
        <v>0</v>
      </c>
      <c r="S169" s="158">
        <f>'[3]Relatório Empregados II'!$BE170:$BE170</f>
        <v>0</v>
      </c>
      <c r="T169" s="158">
        <f>'[3]Relatório Empregados II'!$BH170:$BH170</f>
        <v>0</v>
      </c>
      <c r="U169" s="152">
        <f>'[3]Relatório Empregados II'!$BK170:$BK170</f>
        <v>0</v>
      </c>
      <c r="V169" s="169">
        <f>'[3]Relatório Empregados II'!$BN170</f>
        <v>0</v>
      </c>
      <c r="W169" s="210">
        <f>'[3]Relatório Empregados II'!$BP170</f>
        <v>0</v>
      </c>
      <c r="X169" s="144">
        <f>'[3]Relatório Empregados II'!$BR170:$BR170</f>
        <v>0</v>
      </c>
      <c r="Y169" s="161">
        <f>'[3]Relatório Empregados II'!$BU170</f>
        <v>0</v>
      </c>
      <c r="Z169" s="171">
        <f>'[3]Relatório Empregados II'!$BW170:$BW170</f>
        <v>0</v>
      </c>
      <c r="AA169" s="172">
        <f>'[3]Relatório Empregados II'!$CA170:$CA170</f>
        <v>0</v>
      </c>
      <c r="AB169" s="172">
        <f>'[3]Relatório Empregados II'!$CD170:$CD170</f>
        <v>0</v>
      </c>
      <c r="AC169" s="172">
        <f>'[3]Relatório Empregados II'!$CG170:$CG170</f>
        <v>0</v>
      </c>
      <c r="AD169" s="172">
        <f>'[3]Relatório Empregados II'!$CJ170</f>
        <v>0</v>
      </c>
      <c r="AE169" s="172">
        <f>'[3]Relatório Empregados II'!$CL170</f>
        <v>0</v>
      </c>
      <c r="AF169" s="172">
        <f>'[3]Relatório Empregados II'!$CN170:$CN170</f>
        <v>0</v>
      </c>
      <c r="AG169" s="172">
        <f>'[3]Relatório Empregados II'!$CQ170</f>
        <v>0</v>
      </c>
      <c r="AH169" s="144">
        <f>'[3]Relatório Empregados II'!$CS170:$CS170</f>
        <v>0</v>
      </c>
      <c r="AI169" s="161">
        <f>'[3]Relatório Empregados II'!$CV170:$CV170</f>
        <v>0</v>
      </c>
      <c r="AJ169" s="144">
        <f>'[3]Relatório Empregados II'!$CY170:$CY170</f>
        <v>0</v>
      </c>
      <c r="AK169" s="161">
        <f>'[3]Relatório Empregados II'!$DB170:$DB170</f>
        <v>0</v>
      </c>
      <c r="AL169" s="144">
        <f>'[3]Relatório Empregados II'!$DE170:$DE170</f>
        <v>0</v>
      </c>
      <c r="AM169" s="144">
        <f>'[3]Relatório Empregados II'!$DH170</f>
        <v>0</v>
      </c>
      <c r="AN169" s="161">
        <f>'[3]Relatório Empregados II'!$DJ170</f>
        <v>0</v>
      </c>
      <c r="AO169" s="144">
        <f>'[3]Relatório Empregados II'!$DL170</f>
        <v>0</v>
      </c>
      <c r="AP169" s="144">
        <f>'[3]Relatório Empregados II'!$DM$3:$DM170</f>
        <v>0</v>
      </c>
      <c r="AQ169" s="145"/>
      <c r="AR169" s="145"/>
      <c r="AS169" s="144">
        <f>'[3]Relatório Empregados II'!$DQ170:$DQ170</f>
        <v>0</v>
      </c>
      <c r="AT169" s="173">
        <f>'[3]Relatório Empregados II'!$DT170</f>
        <v>0</v>
      </c>
      <c r="AU169" s="171">
        <f>'[3]Relatório Empregados II'!$DV170</f>
        <v>0</v>
      </c>
      <c r="AV169" s="171">
        <f>'[3]Relatório Empregados II'!$DX170</f>
        <v>0</v>
      </c>
      <c r="AW169" s="160">
        <f>'[3]Relatório Empregados II'!$DZ170</f>
        <v>0</v>
      </c>
      <c r="AX169" s="160">
        <f>'[3]Relatório Empregados II'!$EB170</f>
        <v>0</v>
      </c>
      <c r="AY169" s="171">
        <f>'[3]Relatório Empregados II'!$ED170</f>
        <v>0</v>
      </c>
      <c r="AZ169" s="160">
        <f>'[3]Relatório Empregados II'!$EH170</f>
        <v>0</v>
      </c>
      <c r="BA169" s="160">
        <f>'[3]Relatório Empregados II'!$EJ170</f>
        <v>0</v>
      </c>
    </row>
    <row r="170" spans="1:53">
      <c r="A170" s="174">
        <f>IFERROR(('[3]Relatório Empregados II'!$A171:$B171),"")</f>
        <v>0</v>
      </c>
      <c r="B170" s="146">
        <f>'[3]Relatório Empregados II'!$D171:$D171</f>
        <v>0</v>
      </c>
      <c r="C170" s="162">
        <f>'[3]Relatório Empregados II'!$G171:$G171</f>
        <v>0</v>
      </c>
      <c r="D170" s="165">
        <f>'[3]Relatório Empregados II'!$J171</f>
        <v>0</v>
      </c>
      <c r="E170" s="147">
        <f>'[3]Relatório Empregados II'!$L171:L171</f>
        <v>0</v>
      </c>
      <c r="F170" s="148">
        <f>'[3]Relatório Empregados II'!$P171:$P171</f>
        <v>0</v>
      </c>
      <c r="G170" s="177" cm="1">
        <f t="array" ref="G170">'[3]Relatório Empregados II'!$T171:T171</f>
        <v>0</v>
      </c>
      <c r="H170" s="149">
        <f>'[3]Relatório Empregados II'!$W171</f>
        <v>0</v>
      </c>
      <c r="I170" s="150">
        <f>'[3]Relatório Empregados II'!$Y171:$Y171</f>
        <v>0</v>
      </c>
      <c r="J170" s="151">
        <f>'[3]Relatório Empregados II'!$AB171:$AB171</f>
        <v>0</v>
      </c>
      <c r="K170" s="166">
        <f>'[3]Relatório Empregados II'!$AE171:$AE171</f>
        <v>0</v>
      </c>
      <c r="L170" s="167" cm="1">
        <f t="array" ref="L170">'[3]Relatório Empregados II'!$AI171:$AI171</f>
        <v>0</v>
      </c>
      <c r="M170" s="153">
        <f>'[3]Relatório Empregados II'!$AL171:$AL171</f>
        <v>0</v>
      </c>
      <c r="N170" s="154">
        <f>'[3]Relatório Empregados II'!$AP171</f>
        <v>0</v>
      </c>
      <c r="O170" s="167">
        <f>'[3]Relatório Empregados II'!$AR171</f>
        <v>0</v>
      </c>
      <c r="P170" s="155">
        <f>'[3]Relatório Empregados II'!$AT171:$AT171</f>
        <v>0</v>
      </c>
      <c r="Q170" s="156">
        <f>'[3]Relatório Empregados II'!$AX171:$AX171</f>
        <v>0</v>
      </c>
      <c r="R170" s="157">
        <f>'[3]Relatório Empregados II'!$BA171:$BA171</f>
        <v>0</v>
      </c>
      <c r="S170" s="158">
        <f>'[3]Relatório Empregados II'!$BE171:$BE171</f>
        <v>0</v>
      </c>
      <c r="T170" s="158">
        <f>'[3]Relatório Empregados II'!$BH171:$BH171</f>
        <v>0</v>
      </c>
      <c r="U170" s="152">
        <f>'[3]Relatório Empregados II'!$BK171:$BK171</f>
        <v>0</v>
      </c>
      <c r="V170" s="169">
        <f>'[3]Relatório Empregados II'!$BN171</f>
        <v>0</v>
      </c>
      <c r="W170" s="210">
        <f>'[3]Relatório Empregados II'!$BP171</f>
        <v>0</v>
      </c>
      <c r="X170" s="144">
        <f>'[3]Relatório Empregados II'!$BR171:$BR171</f>
        <v>0</v>
      </c>
      <c r="Y170" s="161">
        <f>'[3]Relatório Empregados II'!$BU171</f>
        <v>0</v>
      </c>
      <c r="Z170" s="171">
        <f>'[3]Relatório Empregados II'!$BW171:$BW171</f>
        <v>0</v>
      </c>
      <c r="AA170" s="172">
        <f>'[3]Relatório Empregados II'!$CA171:$CA171</f>
        <v>0</v>
      </c>
      <c r="AB170" s="172">
        <f>'[3]Relatório Empregados II'!$CD171:$CD171</f>
        <v>0</v>
      </c>
      <c r="AC170" s="172">
        <f>'[3]Relatório Empregados II'!$CG171:$CG171</f>
        <v>0</v>
      </c>
      <c r="AD170" s="172">
        <f>'[3]Relatório Empregados II'!$CJ171</f>
        <v>0</v>
      </c>
      <c r="AE170" s="172">
        <f>'[3]Relatório Empregados II'!$CL171</f>
        <v>0</v>
      </c>
      <c r="AF170" s="172">
        <f>'[3]Relatório Empregados II'!$CN171:$CN171</f>
        <v>0</v>
      </c>
      <c r="AG170" s="172">
        <f>'[3]Relatório Empregados II'!$CQ171</f>
        <v>0</v>
      </c>
      <c r="AH170" s="144">
        <f>'[3]Relatório Empregados II'!$CS171:$CS171</f>
        <v>0</v>
      </c>
      <c r="AI170" s="161">
        <f>'[3]Relatório Empregados II'!$CV171:$CV171</f>
        <v>0</v>
      </c>
      <c r="AJ170" s="144">
        <f>'[3]Relatório Empregados II'!$CY171:$CY171</f>
        <v>0</v>
      </c>
      <c r="AK170" s="161">
        <f>'[3]Relatório Empregados II'!$DB171:$DB171</f>
        <v>0</v>
      </c>
      <c r="AL170" s="144">
        <f>'[3]Relatório Empregados II'!$DE171:$DE171</f>
        <v>0</v>
      </c>
      <c r="AM170" s="144">
        <f>'[3]Relatório Empregados II'!$DH171</f>
        <v>0</v>
      </c>
      <c r="AN170" s="161">
        <f>'[3]Relatório Empregados II'!$DJ171</f>
        <v>0</v>
      </c>
      <c r="AO170" s="144">
        <f>'[3]Relatório Empregados II'!$DL171</f>
        <v>0</v>
      </c>
      <c r="AP170" s="144">
        <f>'[3]Relatório Empregados II'!$DM$3:$DM171</f>
        <v>0</v>
      </c>
      <c r="AQ170" s="145"/>
      <c r="AR170" s="145"/>
      <c r="AS170" s="144">
        <f>'[3]Relatório Empregados II'!$DQ171:$DQ171</f>
        <v>0</v>
      </c>
      <c r="AT170" s="173">
        <f>'[3]Relatório Empregados II'!$DT171</f>
        <v>0</v>
      </c>
      <c r="AU170" s="171">
        <f>'[3]Relatório Empregados II'!$DV171</f>
        <v>0</v>
      </c>
      <c r="AV170" s="171">
        <f>'[3]Relatório Empregados II'!$DX171</f>
        <v>0</v>
      </c>
      <c r="AW170" s="160">
        <f>'[3]Relatório Empregados II'!$DZ171</f>
        <v>0</v>
      </c>
      <c r="AX170" s="160">
        <f>'[3]Relatório Empregados II'!$EB171</f>
        <v>0</v>
      </c>
      <c r="AY170" s="171">
        <f>'[3]Relatório Empregados II'!$ED171</f>
        <v>0</v>
      </c>
      <c r="AZ170" s="160">
        <f>'[3]Relatório Empregados II'!$EH171</f>
        <v>0</v>
      </c>
      <c r="BA170" s="160">
        <f>'[3]Relatório Empregados II'!$EJ171</f>
        <v>0</v>
      </c>
    </row>
    <row r="171" spans="1:53">
      <c r="A171" s="174">
        <f>IFERROR(('[3]Relatório Empregados II'!$A172:$B172),"")</f>
        <v>0</v>
      </c>
      <c r="B171" s="146">
        <f>'[3]Relatório Empregados II'!$D172:$D172</f>
        <v>0</v>
      </c>
      <c r="C171" s="162">
        <f>'[3]Relatório Empregados II'!$G172:$G172</f>
        <v>0</v>
      </c>
      <c r="D171" s="165">
        <f>'[3]Relatório Empregados II'!$J172</f>
        <v>0</v>
      </c>
      <c r="E171" s="147">
        <f>'[3]Relatório Empregados II'!$L172:L172</f>
        <v>0</v>
      </c>
      <c r="F171" s="148">
        <f>'[3]Relatório Empregados II'!$P172:$P172</f>
        <v>0</v>
      </c>
      <c r="G171" s="177" cm="1">
        <f t="array" ref="G171">'[3]Relatório Empregados II'!$T172:T172</f>
        <v>0</v>
      </c>
      <c r="H171" s="149">
        <f>'[3]Relatório Empregados II'!$W172</f>
        <v>0</v>
      </c>
      <c r="I171" s="150">
        <f>'[3]Relatório Empregados II'!$Y172:$Y172</f>
        <v>0</v>
      </c>
      <c r="J171" s="151">
        <f>'[3]Relatório Empregados II'!$AB172:$AB172</f>
        <v>0</v>
      </c>
      <c r="K171" s="166">
        <f>'[3]Relatório Empregados II'!$AE172:$AE172</f>
        <v>0</v>
      </c>
      <c r="L171" s="167" cm="1">
        <f t="array" ref="L171">'[3]Relatório Empregados II'!$AI172:$AI172</f>
        <v>0</v>
      </c>
      <c r="M171" s="153">
        <f>'[3]Relatório Empregados II'!$AL172:$AL172</f>
        <v>0</v>
      </c>
      <c r="N171" s="154">
        <f>'[3]Relatório Empregados II'!$AP172</f>
        <v>0</v>
      </c>
      <c r="O171" s="167">
        <f>'[3]Relatório Empregados II'!$AR172</f>
        <v>0</v>
      </c>
      <c r="P171" s="155">
        <f>'[3]Relatório Empregados II'!$AT172:$AT172</f>
        <v>0</v>
      </c>
      <c r="Q171" s="156">
        <f>'[3]Relatório Empregados II'!$AX172:$AX172</f>
        <v>0</v>
      </c>
      <c r="R171" s="157">
        <f>'[3]Relatório Empregados II'!$BA172:$BA172</f>
        <v>0</v>
      </c>
      <c r="S171" s="158">
        <f>'[3]Relatório Empregados II'!$BE172:$BE172</f>
        <v>0</v>
      </c>
      <c r="T171" s="158">
        <f>'[3]Relatório Empregados II'!$BH172:$BH172</f>
        <v>0</v>
      </c>
      <c r="U171" s="152">
        <f>'[3]Relatório Empregados II'!$BK172:$BK172</f>
        <v>0</v>
      </c>
      <c r="V171" s="169">
        <f>'[3]Relatório Empregados II'!$BN172</f>
        <v>0</v>
      </c>
      <c r="W171" s="210">
        <f>'[3]Relatório Empregados II'!$BP172</f>
        <v>0</v>
      </c>
      <c r="X171" s="144">
        <f>'[3]Relatório Empregados II'!$BR172:$BR172</f>
        <v>0</v>
      </c>
      <c r="Y171" s="161">
        <f>'[3]Relatório Empregados II'!$BU172</f>
        <v>0</v>
      </c>
      <c r="Z171" s="171">
        <f>'[3]Relatório Empregados II'!$BW172:$BW172</f>
        <v>0</v>
      </c>
      <c r="AA171" s="172">
        <f>'[3]Relatório Empregados II'!$CA172:$CA172</f>
        <v>0</v>
      </c>
      <c r="AB171" s="172">
        <f>'[3]Relatório Empregados II'!$CD172:$CD172</f>
        <v>0</v>
      </c>
      <c r="AC171" s="172">
        <f>'[3]Relatório Empregados II'!$CG172:$CG172</f>
        <v>0</v>
      </c>
      <c r="AD171" s="172">
        <f>'[3]Relatório Empregados II'!$CJ172</f>
        <v>0</v>
      </c>
      <c r="AE171" s="172">
        <f>'[3]Relatório Empregados II'!$CL172</f>
        <v>0</v>
      </c>
      <c r="AF171" s="172">
        <f>'[3]Relatório Empregados II'!$CN172:$CN172</f>
        <v>0</v>
      </c>
      <c r="AG171" s="172">
        <f>'[3]Relatório Empregados II'!$CQ172</f>
        <v>0</v>
      </c>
      <c r="AH171" s="144">
        <f>'[3]Relatório Empregados II'!$CS172:$CS172</f>
        <v>0</v>
      </c>
      <c r="AI171" s="161">
        <f>'[3]Relatório Empregados II'!$CV172:$CV172</f>
        <v>0</v>
      </c>
      <c r="AJ171" s="144">
        <f>'[3]Relatório Empregados II'!$CY172:$CY172</f>
        <v>0</v>
      </c>
      <c r="AK171" s="161">
        <f>'[3]Relatório Empregados II'!$DB172:$DB172</f>
        <v>0</v>
      </c>
      <c r="AL171" s="144">
        <f>'[3]Relatório Empregados II'!$DE172:$DE172</f>
        <v>0</v>
      </c>
      <c r="AM171" s="144">
        <f>'[3]Relatório Empregados II'!$DH172</f>
        <v>0</v>
      </c>
      <c r="AN171" s="161">
        <f>'[3]Relatório Empregados II'!$DJ172</f>
        <v>0</v>
      </c>
      <c r="AO171" s="144">
        <f>'[3]Relatório Empregados II'!$DL172</f>
        <v>0</v>
      </c>
      <c r="AP171" s="144">
        <f>'[3]Relatório Empregados II'!$DM$3:$DM172</f>
        <v>0</v>
      </c>
      <c r="AQ171" s="145"/>
      <c r="AR171" s="145"/>
      <c r="AS171" s="144">
        <f>'[3]Relatório Empregados II'!$DQ172:$DQ172</f>
        <v>0</v>
      </c>
      <c r="AT171" s="173">
        <f>'[3]Relatório Empregados II'!$DT172</f>
        <v>0</v>
      </c>
      <c r="AU171" s="171">
        <f>'[3]Relatório Empregados II'!$DV172</f>
        <v>0</v>
      </c>
      <c r="AV171" s="171">
        <f>'[3]Relatório Empregados II'!$DX172</f>
        <v>0</v>
      </c>
      <c r="AW171" s="160">
        <f>'[3]Relatório Empregados II'!$DZ172</f>
        <v>0</v>
      </c>
      <c r="AX171" s="160">
        <f>'[3]Relatório Empregados II'!$EB172</f>
        <v>0</v>
      </c>
      <c r="AY171" s="171">
        <f>'[3]Relatório Empregados II'!$ED172</f>
        <v>0</v>
      </c>
      <c r="AZ171" s="160">
        <f>'[3]Relatório Empregados II'!$EH172</f>
        <v>0</v>
      </c>
      <c r="BA171" s="160">
        <f>'[3]Relatório Empregados II'!$EJ172</f>
        <v>0</v>
      </c>
    </row>
    <row r="172" spans="1:53">
      <c r="A172" s="174">
        <f>IFERROR(('[3]Relatório Empregados II'!$A173:$B173),"")</f>
        <v>0</v>
      </c>
      <c r="B172" s="146">
        <f>'[3]Relatório Empregados II'!$D173:$D173</f>
        <v>0</v>
      </c>
      <c r="C172" s="162">
        <f>'[3]Relatório Empregados II'!$G173:$G173</f>
        <v>0</v>
      </c>
      <c r="D172" s="165">
        <f>'[3]Relatório Empregados II'!$J173</f>
        <v>0</v>
      </c>
      <c r="E172" s="147">
        <f>'[3]Relatório Empregados II'!$L173:L173</f>
        <v>0</v>
      </c>
      <c r="F172" s="148">
        <f>'[3]Relatório Empregados II'!$P173:$P173</f>
        <v>0</v>
      </c>
      <c r="G172" s="177" cm="1">
        <f t="array" ref="G172">'[3]Relatório Empregados II'!$T173:T173</f>
        <v>0</v>
      </c>
      <c r="H172" s="149">
        <f>'[3]Relatório Empregados II'!$W173</f>
        <v>0</v>
      </c>
      <c r="I172" s="150">
        <f>'[3]Relatório Empregados II'!$Y173:$Y173</f>
        <v>0</v>
      </c>
      <c r="J172" s="151">
        <f>'[3]Relatório Empregados II'!$AB173:$AB173</f>
        <v>0</v>
      </c>
      <c r="K172" s="166">
        <f>'[3]Relatório Empregados II'!$AE173:$AE173</f>
        <v>0</v>
      </c>
      <c r="L172" s="167" cm="1">
        <f t="array" ref="L172">'[3]Relatório Empregados II'!$AI173:$AI173</f>
        <v>0</v>
      </c>
      <c r="M172" s="153">
        <f>'[3]Relatório Empregados II'!$AL173:$AL173</f>
        <v>0</v>
      </c>
      <c r="N172" s="154">
        <f>'[3]Relatório Empregados II'!$AP173</f>
        <v>0</v>
      </c>
      <c r="O172" s="167">
        <f>'[3]Relatório Empregados II'!$AR173</f>
        <v>0</v>
      </c>
      <c r="P172" s="155">
        <f>'[3]Relatório Empregados II'!$AT173:$AT173</f>
        <v>0</v>
      </c>
      <c r="Q172" s="156">
        <f>'[3]Relatório Empregados II'!$AX173:$AX173</f>
        <v>0</v>
      </c>
      <c r="R172" s="157">
        <f>'[3]Relatório Empregados II'!$BA173:$BA173</f>
        <v>0</v>
      </c>
      <c r="S172" s="158">
        <f>'[3]Relatório Empregados II'!$BE173:$BE173</f>
        <v>0</v>
      </c>
      <c r="T172" s="158">
        <f>'[3]Relatório Empregados II'!$BH173:$BH173</f>
        <v>0</v>
      </c>
      <c r="U172" s="152">
        <f>'[3]Relatório Empregados II'!$BK173:$BK173</f>
        <v>0</v>
      </c>
      <c r="V172" s="169">
        <f>'[3]Relatório Empregados II'!$BN173</f>
        <v>0</v>
      </c>
      <c r="W172" s="210">
        <f>'[3]Relatório Empregados II'!$BP173</f>
        <v>0</v>
      </c>
      <c r="X172" s="144">
        <f>'[3]Relatório Empregados II'!$BR173:$BR173</f>
        <v>0</v>
      </c>
      <c r="Y172" s="161">
        <f>'[3]Relatório Empregados II'!$BU173</f>
        <v>0</v>
      </c>
      <c r="Z172" s="171">
        <f>'[3]Relatório Empregados II'!$BW173:$BW173</f>
        <v>0</v>
      </c>
      <c r="AA172" s="172">
        <f>'[3]Relatório Empregados II'!$CA173:$CA173</f>
        <v>0</v>
      </c>
      <c r="AB172" s="172">
        <f>'[3]Relatório Empregados II'!$CD173:$CD173</f>
        <v>0</v>
      </c>
      <c r="AC172" s="172">
        <f>'[3]Relatório Empregados II'!$CG173:$CG173</f>
        <v>0</v>
      </c>
      <c r="AD172" s="172">
        <f>'[3]Relatório Empregados II'!$CJ173</f>
        <v>0</v>
      </c>
      <c r="AE172" s="172">
        <f>'[3]Relatório Empregados II'!$CL173</f>
        <v>0</v>
      </c>
      <c r="AF172" s="172">
        <f>'[3]Relatório Empregados II'!$CN173:$CN173</f>
        <v>0</v>
      </c>
      <c r="AG172" s="172">
        <f>'[3]Relatório Empregados II'!$CQ173</f>
        <v>0</v>
      </c>
      <c r="AH172" s="144">
        <f>'[3]Relatório Empregados II'!$CS173:$CS173</f>
        <v>0</v>
      </c>
      <c r="AI172" s="161">
        <f>'[3]Relatório Empregados II'!$CV173:$CV173</f>
        <v>0</v>
      </c>
      <c r="AJ172" s="144">
        <f>'[3]Relatório Empregados II'!$CY173:$CY173</f>
        <v>0</v>
      </c>
      <c r="AK172" s="161">
        <f>'[3]Relatório Empregados II'!$DB173:$DB173</f>
        <v>0</v>
      </c>
      <c r="AL172" s="144">
        <f>'[3]Relatório Empregados II'!$DE173:$DE173</f>
        <v>0</v>
      </c>
      <c r="AM172" s="144">
        <f>'[3]Relatório Empregados II'!$DH173</f>
        <v>0</v>
      </c>
      <c r="AN172" s="161">
        <f>'[3]Relatório Empregados II'!$DJ173</f>
        <v>0</v>
      </c>
      <c r="AO172" s="144">
        <f>'[3]Relatório Empregados II'!$DL173</f>
        <v>0</v>
      </c>
      <c r="AP172" s="144">
        <f>'[3]Relatório Empregados II'!$DM$3:$DM173</f>
        <v>0</v>
      </c>
      <c r="AQ172" s="145"/>
      <c r="AR172" s="145"/>
      <c r="AS172" s="144">
        <f>'[3]Relatório Empregados II'!$DQ173:$DQ173</f>
        <v>0</v>
      </c>
      <c r="AT172" s="173">
        <f>'[3]Relatório Empregados II'!$DT173</f>
        <v>0</v>
      </c>
      <c r="AU172" s="171">
        <f>'[3]Relatório Empregados II'!$DV173</f>
        <v>0</v>
      </c>
      <c r="AV172" s="171">
        <f>'[3]Relatório Empregados II'!$DX173</f>
        <v>0</v>
      </c>
      <c r="AW172" s="160">
        <f>'[3]Relatório Empregados II'!$DZ173</f>
        <v>0</v>
      </c>
      <c r="AX172" s="160">
        <f>'[3]Relatório Empregados II'!$EB173</f>
        <v>0</v>
      </c>
      <c r="AY172" s="171">
        <f>'[3]Relatório Empregados II'!$ED173</f>
        <v>0</v>
      </c>
      <c r="AZ172" s="160">
        <f>'[3]Relatório Empregados II'!$EH173</f>
        <v>0</v>
      </c>
      <c r="BA172" s="160">
        <f>'[3]Relatório Empregados II'!$EJ173</f>
        <v>0</v>
      </c>
    </row>
    <row r="173" spans="1:53">
      <c r="A173" s="174">
        <f>IFERROR(('[3]Relatório Empregados II'!$A174:$B174),"")</f>
        <v>0</v>
      </c>
      <c r="B173" s="146">
        <f>'[3]Relatório Empregados II'!$D174:$D174</f>
        <v>0</v>
      </c>
      <c r="C173" s="162">
        <f>'[3]Relatório Empregados II'!$G174:$G174</f>
        <v>0</v>
      </c>
      <c r="D173" s="165">
        <f>'[3]Relatório Empregados II'!$J174</f>
        <v>0</v>
      </c>
      <c r="E173" s="147">
        <f>'[3]Relatório Empregados II'!$L174:L174</f>
        <v>0</v>
      </c>
      <c r="F173" s="148">
        <f>'[3]Relatório Empregados II'!$P174:$P174</f>
        <v>0</v>
      </c>
      <c r="G173" s="177" cm="1">
        <f t="array" ref="G173">'[3]Relatório Empregados II'!$T174:T174</f>
        <v>0</v>
      </c>
      <c r="H173" s="149">
        <f>'[3]Relatório Empregados II'!$W174</f>
        <v>0</v>
      </c>
      <c r="I173" s="150">
        <f>'[3]Relatório Empregados II'!$Y174:$Y174</f>
        <v>0</v>
      </c>
      <c r="J173" s="151">
        <f>'[3]Relatório Empregados II'!$AB174:$AB174</f>
        <v>0</v>
      </c>
      <c r="K173" s="166">
        <f>'[3]Relatório Empregados II'!$AE174:$AE174</f>
        <v>0</v>
      </c>
      <c r="L173" s="167" cm="1">
        <f t="array" ref="L173">'[3]Relatório Empregados II'!$AI174:$AI174</f>
        <v>0</v>
      </c>
      <c r="M173" s="153">
        <f>'[3]Relatório Empregados II'!$AL174:$AL174</f>
        <v>0</v>
      </c>
      <c r="N173" s="154">
        <f>'[3]Relatório Empregados II'!$AP174</f>
        <v>0</v>
      </c>
      <c r="O173" s="167">
        <f>'[3]Relatório Empregados II'!$AR174</f>
        <v>0</v>
      </c>
      <c r="P173" s="155">
        <f>'[3]Relatório Empregados II'!$AT174:$AT174</f>
        <v>0</v>
      </c>
      <c r="Q173" s="156">
        <f>'[3]Relatório Empregados II'!$AX174:$AX174</f>
        <v>0</v>
      </c>
      <c r="R173" s="157">
        <f>'[3]Relatório Empregados II'!$BA174:$BA174</f>
        <v>0</v>
      </c>
      <c r="S173" s="158">
        <f>'[3]Relatório Empregados II'!$BE174:$BE174</f>
        <v>0</v>
      </c>
      <c r="T173" s="158">
        <f>'[3]Relatório Empregados II'!$BH174:$BH174</f>
        <v>0</v>
      </c>
      <c r="U173" s="152">
        <f>'[3]Relatório Empregados II'!$BK174:$BK174</f>
        <v>0</v>
      </c>
      <c r="V173" s="169">
        <f>'[3]Relatório Empregados II'!$BN174</f>
        <v>0</v>
      </c>
      <c r="W173" s="210">
        <f>'[3]Relatório Empregados II'!$BP174</f>
        <v>0</v>
      </c>
      <c r="X173" s="144">
        <f>'[3]Relatório Empregados II'!$BR174:$BR174</f>
        <v>0</v>
      </c>
      <c r="Y173" s="161">
        <f>'[3]Relatório Empregados II'!$BU174</f>
        <v>0</v>
      </c>
      <c r="Z173" s="171">
        <f>'[3]Relatório Empregados II'!$BW174:$BW174</f>
        <v>0</v>
      </c>
      <c r="AA173" s="172">
        <f>'[3]Relatório Empregados II'!$CA174:$CA174</f>
        <v>0</v>
      </c>
      <c r="AB173" s="172">
        <f>'[3]Relatório Empregados II'!$CD174:$CD174</f>
        <v>0</v>
      </c>
      <c r="AC173" s="172">
        <f>'[3]Relatório Empregados II'!$CG174:$CG174</f>
        <v>0</v>
      </c>
      <c r="AD173" s="172">
        <f>'[3]Relatório Empregados II'!$CJ174</f>
        <v>0</v>
      </c>
      <c r="AE173" s="172">
        <f>'[3]Relatório Empregados II'!$CL174</f>
        <v>0</v>
      </c>
      <c r="AF173" s="172">
        <f>'[3]Relatório Empregados II'!$CN174:$CN174</f>
        <v>0</v>
      </c>
      <c r="AG173" s="172">
        <f>'[3]Relatório Empregados II'!$CQ174</f>
        <v>0</v>
      </c>
      <c r="AH173" s="144">
        <f>'[3]Relatório Empregados II'!$CS174:$CS174</f>
        <v>0</v>
      </c>
      <c r="AI173" s="161">
        <f>'[3]Relatório Empregados II'!$CV174:$CV174</f>
        <v>0</v>
      </c>
      <c r="AJ173" s="144">
        <f>'[3]Relatório Empregados II'!$CY174:$CY174</f>
        <v>0</v>
      </c>
      <c r="AK173" s="161">
        <f>'[3]Relatório Empregados II'!$DB174:$DB174</f>
        <v>0</v>
      </c>
      <c r="AL173" s="144">
        <f>'[3]Relatório Empregados II'!$DE174:$DE174</f>
        <v>0</v>
      </c>
      <c r="AM173" s="144">
        <f>'[3]Relatório Empregados II'!$DH174</f>
        <v>0</v>
      </c>
      <c r="AN173" s="161">
        <f>'[3]Relatório Empregados II'!$DJ174</f>
        <v>0</v>
      </c>
      <c r="AO173" s="144">
        <f>'[3]Relatório Empregados II'!$DL174</f>
        <v>0</v>
      </c>
      <c r="AP173" s="144">
        <f>'[3]Relatório Empregados II'!$DM$3:$DM174</f>
        <v>0</v>
      </c>
      <c r="AQ173" s="145"/>
      <c r="AR173" s="145"/>
      <c r="AS173" s="144">
        <f>'[3]Relatório Empregados II'!$DQ174:$DQ174</f>
        <v>0</v>
      </c>
      <c r="AT173" s="173">
        <f>'[3]Relatório Empregados II'!$DT174</f>
        <v>0</v>
      </c>
      <c r="AU173" s="171">
        <f>'[3]Relatório Empregados II'!$DV174</f>
        <v>0</v>
      </c>
      <c r="AV173" s="171">
        <f>'[3]Relatório Empregados II'!$DX174</f>
        <v>0</v>
      </c>
      <c r="AW173" s="160">
        <f>'[3]Relatório Empregados II'!$DZ174</f>
        <v>0</v>
      </c>
      <c r="AX173" s="160">
        <f>'[3]Relatório Empregados II'!$EB174</f>
        <v>0</v>
      </c>
      <c r="AY173" s="171">
        <f>'[3]Relatório Empregados II'!$ED174</f>
        <v>0</v>
      </c>
      <c r="AZ173" s="160">
        <f>'[3]Relatório Empregados II'!$EH174</f>
        <v>0</v>
      </c>
      <c r="BA173" s="160">
        <f>'[3]Relatório Empregados II'!$EJ174</f>
        <v>0</v>
      </c>
    </row>
    <row r="174" spans="1:53">
      <c r="A174" s="174">
        <f>IFERROR(('[3]Relatório Empregados II'!$A175:$B175),"")</f>
        <v>0</v>
      </c>
      <c r="B174" s="146">
        <f>'[3]Relatório Empregados II'!$D175:$D175</f>
        <v>0</v>
      </c>
      <c r="C174" s="162">
        <f>'[3]Relatório Empregados II'!$G175:$G175</f>
        <v>0</v>
      </c>
      <c r="D174" s="165">
        <f>'[3]Relatório Empregados II'!$J175</f>
        <v>0</v>
      </c>
      <c r="E174" s="147">
        <f>'[3]Relatório Empregados II'!$L175:L175</f>
        <v>0</v>
      </c>
      <c r="F174" s="148">
        <f>'[3]Relatório Empregados II'!$P175:$P175</f>
        <v>0</v>
      </c>
      <c r="G174" s="177" cm="1">
        <f t="array" ref="G174">'[3]Relatório Empregados II'!$T175:T175</f>
        <v>0</v>
      </c>
      <c r="H174" s="149">
        <f>'[3]Relatório Empregados II'!$W175</f>
        <v>0</v>
      </c>
      <c r="I174" s="150">
        <f>'[3]Relatório Empregados II'!$Y175:$Y175</f>
        <v>0</v>
      </c>
      <c r="J174" s="151">
        <f>'[3]Relatório Empregados II'!$AB175:$AB175</f>
        <v>0</v>
      </c>
      <c r="K174" s="166">
        <f>'[3]Relatório Empregados II'!$AE175:$AE175</f>
        <v>0</v>
      </c>
      <c r="L174" s="167" cm="1">
        <f t="array" ref="L174">'[3]Relatório Empregados II'!$AI175:$AI175</f>
        <v>0</v>
      </c>
      <c r="M174" s="153">
        <f>'[3]Relatório Empregados II'!$AL175:$AL175</f>
        <v>0</v>
      </c>
      <c r="N174" s="154">
        <f>'[3]Relatório Empregados II'!$AP175</f>
        <v>0</v>
      </c>
      <c r="O174" s="167">
        <f>'[3]Relatório Empregados II'!$AR175</f>
        <v>0</v>
      </c>
      <c r="P174" s="155">
        <f>'[3]Relatório Empregados II'!$AT175:$AT175</f>
        <v>0</v>
      </c>
      <c r="Q174" s="156">
        <f>'[3]Relatório Empregados II'!$AX175:$AX175</f>
        <v>0</v>
      </c>
      <c r="R174" s="157">
        <f>'[3]Relatório Empregados II'!$BA175:$BA175</f>
        <v>0</v>
      </c>
      <c r="S174" s="158">
        <f>'[3]Relatório Empregados II'!$BE175:$BE175</f>
        <v>0</v>
      </c>
      <c r="T174" s="158">
        <f>'[3]Relatório Empregados II'!$BH175:$BH175</f>
        <v>0</v>
      </c>
      <c r="U174" s="152">
        <f>'[3]Relatório Empregados II'!$BK175:$BK175</f>
        <v>0</v>
      </c>
      <c r="V174" s="169">
        <f>'[3]Relatório Empregados II'!$BN175</f>
        <v>0</v>
      </c>
      <c r="W174" s="210">
        <f>'[3]Relatório Empregados II'!$BP175</f>
        <v>0</v>
      </c>
      <c r="X174" s="144">
        <f>'[3]Relatório Empregados II'!$BR175:$BR175</f>
        <v>0</v>
      </c>
      <c r="Y174" s="161">
        <f>'[3]Relatório Empregados II'!$BU175</f>
        <v>0</v>
      </c>
      <c r="Z174" s="171">
        <f>'[3]Relatório Empregados II'!$BW175:$BW175</f>
        <v>0</v>
      </c>
      <c r="AA174" s="172">
        <f>'[3]Relatório Empregados II'!$CA175:$CA175</f>
        <v>0</v>
      </c>
      <c r="AB174" s="172">
        <f>'[3]Relatório Empregados II'!$CD175:$CD175</f>
        <v>0</v>
      </c>
      <c r="AC174" s="172">
        <f>'[3]Relatório Empregados II'!$CG175:$CG175</f>
        <v>0</v>
      </c>
      <c r="AD174" s="172">
        <f>'[3]Relatório Empregados II'!$CJ175</f>
        <v>0</v>
      </c>
      <c r="AE174" s="172">
        <f>'[3]Relatório Empregados II'!$CL175</f>
        <v>0</v>
      </c>
      <c r="AF174" s="172">
        <f>'[3]Relatório Empregados II'!$CN175:$CN175</f>
        <v>0</v>
      </c>
      <c r="AG174" s="172">
        <f>'[3]Relatório Empregados II'!$CQ175</f>
        <v>0</v>
      </c>
      <c r="AH174" s="144">
        <f>'[3]Relatório Empregados II'!$CS175:$CS175</f>
        <v>0</v>
      </c>
      <c r="AI174" s="161">
        <f>'[3]Relatório Empregados II'!$CV175:$CV175</f>
        <v>0</v>
      </c>
      <c r="AJ174" s="144">
        <f>'[3]Relatório Empregados II'!$CY175:$CY175</f>
        <v>0</v>
      </c>
      <c r="AK174" s="161">
        <f>'[3]Relatório Empregados II'!$DB175:$DB175</f>
        <v>0</v>
      </c>
      <c r="AL174" s="144">
        <f>'[3]Relatório Empregados II'!$DE175:$DE175</f>
        <v>0</v>
      </c>
      <c r="AM174" s="144">
        <f>'[3]Relatório Empregados II'!$DH175</f>
        <v>0</v>
      </c>
      <c r="AN174" s="161">
        <f>'[3]Relatório Empregados II'!$DJ175</f>
        <v>0</v>
      </c>
      <c r="AO174" s="144">
        <f>'[3]Relatório Empregados II'!$DL175</f>
        <v>0</v>
      </c>
      <c r="AP174" s="144">
        <f>'[3]Relatório Empregados II'!$DM$3:$DM175</f>
        <v>0</v>
      </c>
      <c r="AQ174" s="145"/>
      <c r="AR174" s="145"/>
      <c r="AS174" s="144">
        <f>'[3]Relatório Empregados II'!$DQ175:$DQ175</f>
        <v>0</v>
      </c>
      <c r="AT174" s="173">
        <f>'[3]Relatório Empregados II'!$DT175</f>
        <v>0</v>
      </c>
      <c r="AU174" s="171">
        <f>'[3]Relatório Empregados II'!$DV175</f>
        <v>0</v>
      </c>
      <c r="AV174" s="171">
        <f>'[3]Relatório Empregados II'!$DX175</f>
        <v>0</v>
      </c>
      <c r="AW174" s="160">
        <f>'[3]Relatório Empregados II'!$DZ175</f>
        <v>0</v>
      </c>
      <c r="AX174" s="160">
        <f>'[3]Relatório Empregados II'!$EB175</f>
        <v>0</v>
      </c>
      <c r="AY174" s="171">
        <f>'[3]Relatório Empregados II'!$ED175</f>
        <v>0</v>
      </c>
      <c r="AZ174" s="160">
        <f>'[3]Relatório Empregados II'!$EH175</f>
        <v>0</v>
      </c>
      <c r="BA174" s="160">
        <f>'[3]Relatório Empregados II'!$EJ175</f>
        <v>0</v>
      </c>
    </row>
    <row r="175" spans="1:53">
      <c r="A175" s="174">
        <f>IFERROR(('[3]Relatório Empregados II'!$A176:$B176),"")</f>
        <v>0</v>
      </c>
      <c r="B175" s="146">
        <f>'[3]Relatório Empregados II'!$D176:$D176</f>
        <v>0</v>
      </c>
      <c r="C175" s="162">
        <f>'[3]Relatório Empregados II'!$G176:$G176</f>
        <v>0</v>
      </c>
      <c r="D175" s="165">
        <f>'[3]Relatório Empregados II'!$J176</f>
        <v>0</v>
      </c>
      <c r="E175" s="147">
        <f>'[3]Relatório Empregados II'!$L176:L176</f>
        <v>0</v>
      </c>
      <c r="F175" s="148">
        <f>'[3]Relatório Empregados II'!$P176:$P176</f>
        <v>0</v>
      </c>
      <c r="G175" s="177" cm="1">
        <f t="array" ref="G175">'[3]Relatório Empregados II'!$T176:T176</f>
        <v>0</v>
      </c>
      <c r="H175" s="149">
        <f>'[3]Relatório Empregados II'!$W176</f>
        <v>0</v>
      </c>
      <c r="I175" s="150">
        <f>'[3]Relatório Empregados II'!$Y176:$Y176</f>
        <v>0</v>
      </c>
      <c r="J175" s="151">
        <f>'[3]Relatório Empregados II'!$AB176:$AB176</f>
        <v>0</v>
      </c>
      <c r="K175" s="166">
        <f>'[3]Relatório Empregados II'!$AE176:$AE176</f>
        <v>0</v>
      </c>
      <c r="L175" s="167" cm="1">
        <f t="array" ref="L175">'[3]Relatório Empregados II'!$AI176:$AI176</f>
        <v>0</v>
      </c>
      <c r="M175" s="153">
        <f>'[3]Relatório Empregados II'!$AL176:$AL176</f>
        <v>0</v>
      </c>
      <c r="N175" s="154">
        <f>'[3]Relatório Empregados II'!$AP176</f>
        <v>0</v>
      </c>
      <c r="O175" s="167">
        <f>'[3]Relatório Empregados II'!$AR176</f>
        <v>0</v>
      </c>
      <c r="P175" s="155">
        <f>'[3]Relatório Empregados II'!$AT176:$AT176</f>
        <v>0</v>
      </c>
      <c r="Q175" s="156">
        <f>'[3]Relatório Empregados II'!$AX176:$AX176</f>
        <v>0</v>
      </c>
      <c r="R175" s="157">
        <f>'[3]Relatório Empregados II'!$BA176:$BA176</f>
        <v>0</v>
      </c>
      <c r="S175" s="158">
        <f>'[3]Relatório Empregados II'!$BE176:$BE176</f>
        <v>0</v>
      </c>
      <c r="T175" s="158">
        <f>'[3]Relatório Empregados II'!$BH176:$BH176</f>
        <v>0</v>
      </c>
      <c r="U175" s="152">
        <f>'[3]Relatório Empregados II'!$BK176:$BK176</f>
        <v>0</v>
      </c>
      <c r="V175" s="169">
        <f>'[3]Relatório Empregados II'!$BN176</f>
        <v>0</v>
      </c>
      <c r="W175" s="210">
        <f>'[3]Relatório Empregados II'!$BP176</f>
        <v>0</v>
      </c>
      <c r="X175" s="144">
        <f>'[3]Relatório Empregados II'!$BR176:$BR176</f>
        <v>0</v>
      </c>
      <c r="Y175" s="161">
        <f>'[3]Relatório Empregados II'!$BU176</f>
        <v>0</v>
      </c>
      <c r="Z175" s="171">
        <f>'[3]Relatório Empregados II'!$BW176:$BW176</f>
        <v>0</v>
      </c>
      <c r="AA175" s="172">
        <f>'[3]Relatório Empregados II'!$CA176:$CA176</f>
        <v>0</v>
      </c>
      <c r="AB175" s="172">
        <f>'[3]Relatório Empregados II'!$CD176:$CD176</f>
        <v>0</v>
      </c>
      <c r="AC175" s="172">
        <f>'[3]Relatório Empregados II'!$CG176:$CG176</f>
        <v>0</v>
      </c>
      <c r="AD175" s="172">
        <f>'[3]Relatório Empregados II'!$CJ176</f>
        <v>0</v>
      </c>
      <c r="AE175" s="172">
        <f>'[3]Relatório Empregados II'!$CL176</f>
        <v>0</v>
      </c>
      <c r="AF175" s="172">
        <f>'[3]Relatório Empregados II'!$CN176:$CN176</f>
        <v>0</v>
      </c>
      <c r="AG175" s="172">
        <f>'[3]Relatório Empregados II'!$CQ176</f>
        <v>0</v>
      </c>
      <c r="AH175" s="144">
        <f>'[3]Relatório Empregados II'!$CS176:$CS176</f>
        <v>0</v>
      </c>
      <c r="AI175" s="161">
        <f>'[3]Relatório Empregados II'!$CV176:$CV176</f>
        <v>0</v>
      </c>
      <c r="AJ175" s="144">
        <f>'[3]Relatório Empregados II'!$CY176:$CY176</f>
        <v>0</v>
      </c>
      <c r="AK175" s="161">
        <f>'[3]Relatório Empregados II'!$DB176:$DB176</f>
        <v>0</v>
      </c>
      <c r="AL175" s="144">
        <f>'[3]Relatório Empregados II'!$DE176:$DE176</f>
        <v>0</v>
      </c>
      <c r="AM175" s="144">
        <f>'[3]Relatório Empregados II'!$DH176</f>
        <v>0</v>
      </c>
      <c r="AN175" s="161">
        <f>'[3]Relatório Empregados II'!$DJ176</f>
        <v>0</v>
      </c>
      <c r="AO175" s="144">
        <f>'[3]Relatório Empregados II'!$DL176</f>
        <v>0</v>
      </c>
      <c r="AP175" s="144">
        <f>'[3]Relatório Empregados II'!$DM$3:$DM176</f>
        <v>0</v>
      </c>
      <c r="AQ175" s="145"/>
      <c r="AR175" s="145"/>
      <c r="AS175" s="144">
        <f>'[3]Relatório Empregados II'!$DQ176:$DQ176</f>
        <v>0</v>
      </c>
      <c r="AT175" s="173">
        <f>'[3]Relatório Empregados II'!$DT176</f>
        <v>0</v>
      </c>
      <c r="AU175" s="171">
        <f>'[3]Relatório Empregados II'!$DV176</f>
        <v>0</v>
      </c>
      <c r="AV175" s="171">
        <f>'[3]Relatório Empregados II'!$DX176</f>
        <v>0</v>
      </c>
      <c r="AW175" s="160">
        <f>'[3]Relatório Empregados II'!$DZ176</f>
        <v>0</v>
      </c>
      <c r="AX175" s="160">
        <f>'[3]Relatório Empregados II'!$EB176</f>
        <v>0</v>
      </c>
      <c r="AY175" s="171">
        <f>'[3]Relatório Empregados II'!$ED176</f>
        <v>0</v>
      </c>
      <c r="AZ175" s="160">
        <f>'[3]Relatório Empregados II'!$EH176</f>
        <v>0</v>
      </c>
      <c r="BA175" s="160">
        <f>'[3]Relatório Empregados II'!$EJ176</f>
        <v>0</v>
      </c>
    </row>
    <row r="176" spans="1:53">
      <c r="A176" s="174">
        <f>IFERROR(('[3]Relatório Empregados II'!$A177:$B177),"")</f>
        <v>0</v>
      </c>
      <c r="B176" s="146">
        <f>'[3]Relatório Empregados II'!$D177:$D177</f>
        <v>0</v>
      </c>
      <c r="C176" s="162">
        <f>'[3]Relatório Empregados II'!$G177:$G177</f>
        <v>0</v>
      </c>
      <c r="D176" s="165">
        <f>'[3]Relatório Empregados II'!$J177</f>
        <v>0</v>
      </c>
      <c r="E176" s="147">
        <f>'[3]Relatório Empregados II'!$L177:L177</f>
        <v>0</v>
      </c>
      <c r="F176" s="148">
        <f>'[3]Relatório Empregados II'!$P177:$P177</f>
        <v>0</v>
      </c>
      <c r="G176" s="177" cm="1">
        <f t="array" ref="G176">'[3]Relatório Empregados II'!$T177:T177</f>
        <v>0</v>
      </c>
      <c r="H176" s="149">
        <f>'[3]Relatório Empregados II'!$W177</f>
        <v>0</v>
      </c>
      <c r="I176" s="150">
        <f>'[3]Relatório Empregados II'!$Y177:$Y177</f>
        <v>0</v>
      </c>
      <c r="J176" s="151">
        <f>'[3]Relatório Empregados II'!$AB177:$AB177</f>
        <v>0</v>
      </c>
      <c r="K176" s="166">
        <f>'[3]Relatório Empregados II'!$AE177:$AE177</f>
        <v>0</v>
      </c>
      <c r="L176" s="167" cm="1">
        <f t="array" ref="L176">'[3]Relatório Empregados II'!$AI177:$AI177</f>
        <v>0</v>
      </c>
      <c r="M176" s="153">
        <f>'[3]Relatório Empregados II'!$AL177:$AL177</f>
        <v>0</v>
      </c>
      <c r="N176" s="154">
        <f>'[3]Relatório Empregados II'!$AP177</f>
        <v>0</v>
      </c>
      <c r="O176" s="167">
        <f>'[3]Relatório Empregados II'!$AR177</f>
        <v>0</v>
      </c>
      <c r="P176" s="155">
        <f>'[3]Relatório Empregados II'!$AT177:$AT177</f>
        <v>0</v>
      </c>
      <c r="Q176" s="156">
        <f>'[3]Relatório Empregados II'!$AX177:$AX177</f>
        <v>0</v>
      </c>
      <c r="R176" s="157">
        <f>'[3]Relatório Empregados II'!$BA177:$BA177</f>
        <v>0</v>
      </c>
      <c r="S176" s="158">
        <f>'[3]Relatório Empregados II'!$BE177:$BE177</f>
        <v>0</v>
      </c>
      <c r="T176" s="158">
        <f>'[3]Relatório Empregados II'!$BH177:$BH177</f>
        <v>0</v>
      </c>
      <c r="U176" s="152">
        <f>'[3]Relatório Empregados II'!$BK177:$BK177</f>
        <v>0</v>
      </c>
      <c r="V176" s="169">
        <f>'[3]Relatório Empregados II'!$BN177</f>
        <v>0</v>
      </c>
      <c r="W176" s="210">
        <f>'[3]Relatório Empregados II'!$BP177</f>
        <v>0</v>
      </c>
      <c r="X176" s="144">
        <f>'[3]Relatório Empregados II'!$BR177:$BR177</f>
        <v>0</v>
      </c>
      <c r="Y176" s="161">
        <f>'[3]Relatório Empregados II'!$BU177</f>
        <v>0</v>
      </c>
      <c r="Z176" s="171">
        <f>'[3]Relatório Empregados II'!$BW177:$BW177</f>
        <v>0</v>
      </c>
      <c r="AA176" s="172">
        <f>'[3]Relatório Empregados II'!$CA177:$CA177</f>
        <v>0</v>
      </c>
      <c r="AB176" s="172">
        <f>'[3]Relatório Empregados II'!$CD177:$CD177</f>
        <v>0</v>
      </c>
      <c r="AC176" s="172">
        <f>'[3]Relatório Empregados II'!$CG177:$CG177</f>
        <v>0</v>
      </c>
      <c r="AD176" s="172">
        <f>'[3]Relatório Empregados II'!$CJ177</f>
        <v>0</v>
      </c>
      <c r="AE176" s="172">
        <f>'[3]Relatório Empregados II'!$CL177</f>
        <v>0</v>
      </c>
      <c r="AF176" s="172">
        <f>'[3]Relatório Empregados II'!$CN177:$CN177</f>
        <v>0</v>
      </c>
      <c r="AG176" s="172">
        <f>'[3]Relatório Empregados II'!$CQ177</f>
        <v>0</v>
      </c>
      <c r="AH176" s="144">
        <f>'[3]Relatório Empregados II'!$CS177:$CS177</f>
        <v>0</v>
      </c>
      <c r="AI176" s="161">
        <f>'[3]Relatório Empregados II'!$CV177:$CV177</f>
        <v>0</v>
      </c>
      <c r="AJ176" s="144">
        <f>'[3]Relatório Empregados II'!$CY177:$CY177</f>
        <v>0</v>
      </c>
      <c r="AK176" s="161">
        <f>'[3]Relatório Empregados II'!$DB177:$DB177</f>
        <v>0</v>
      </c>
      <c r="AL176" s="144">
        <f>'[3]Relatório Empregados II'!$DE177:$DE177</f>
        <v>0</v>
      </c>
      <c r="AM176" s="144">
        <f>'[3]Relatório Empregados II'!$DH177</f>
        <v>0</v>
      </c>
      <c r="AN176" s="161">
        <f>'[3]Relatório Empregados II'!$DJ177</f>
        <v>0</v>
      </c>
      <c r="AO176" s="144">
        <f>'[3]Relatório Empregados II'!$DL177</f>
        <v>0</v>
      </c>
      <c r="AP176" s="144">
        <f>'[3]Relatório Empregados II'!$DM$3:$DM177</f>
        <v>0</v>
      </c>
      <c r="AQ176" s="145"/>
      <c r="AR176" s="145"/>
      <c r="AS176" s="144">
        <f>'[3]Relatório Empregados II'!$DQ177:$DQ177</f>
        <v>0</v>
      </c>
      <c r="AT176" s="173">
        <f>'[3]Relatório Empregados II'!$DT177</f>
        <v>0</v>
      </c>
      <c r="AU176" s="171">
        <f>'[3]Relatório Empregados II'!$DV177</f>
        <v>0</v>
      </c>
      <c r="AV176" s="171">
        <f>'[3]Relatório Empregados II'!$DX177</f>
        <v>0</v>
      </c>
      <c r="AW176" s="160">
        <f>'[3]Relatório Empregados II'!$DZ177</f>
        <v>0</v>
      </c>
      <c r="AX176" s="160">
        <f>'[3]Relatório Empregados II'!$EB177</f>
        <v>0</v>
      </c>
      <c r="AY176" s="171">
        <f>'[3]Relatório Empregados II'!$ED177</f>
        <v>0</v>
      </c>
      <c r="AZ176" s="160">
        <f>'[3]Relatório Empregados II'!$EH177</f>
        <v>0</v>
      </c>
      <c r="BA176" s="160">
        <f>'[3]Relatório Empregados II'!$EJ177</f>
        <v>0</v>
      </c>
    </row>
    <row r="177" spans="1:53">
      <c r="A177" s="174">
        <f>IFERROR(('[3]Relatório Empregados II'!$A178:$B178),"")</f>
        <v>0</v>
      </c>
      <c r="B177" s="146">
        <f>'[3]Relatório Empregados II'!$D178:$D178</f>
        <v>0</v>
      </c>
      <c r="C177" s="162">
        <f>'[3]Relatório Empregados II'!$G178:$G178</f>
        <v>0</v>
      </c>
      <c r="D177" s="165">
        <f>'[3]Relatório Empregados II'!$J178</f>
        <v>0</v>
      </c>
      <c r="E177" s="147">
        <f>'[3]Relatório Empregados II'!$L178:L178</f>
        <v>0</v>
      </c>
      <c r="F177" s="148">
        <f>'[3]Relatório Empregados II'!$P178:$P178</f>
        <v>0</v>
      </c>
      <c r="G177" s="177" cm="1">
        <f t="array" ref="G177">'[3]Relatório Empregados II'!$T178:T178</f>
        <v>0</v>
      </c>
      <c r="H177" s="149">
        <f>'[3]Relatório Empregados II'!$W178</f>
        <v>0</v>
      </c>
      <c r="I177" s="150">
        <f>'[3]Relatório Empregados II'!$Y178:$Y178</f>
        <v>0</v>
      </c>
      <c r="J177" s="151">
        <f>'[3]Relatório Empregados II'!$AB178:$AB178</f>
        <v>0</v>
      </c>
      <c r="K177" s="166">
        <f>'[3]Relatório Empregados II'!$AE178:$AE178</f>
        <v>0</v>
      </c>
      <c r="L177" s="167" cm="1">
        <f t="array" ref="L177">'[3]Relatório Empregados II'!$AI178:$AI178</f>
        <v>0</v>
      </c>
      <c r="M177" s="153">
        <f>'[3]Relatório Empregados II'!$AL178:$AL178</f>
        <v>0</v>
      </c>
      <c r="N177" s="154">
        <f>'[3]Relatório Empregados II'!$AP178</f>
        <v>0</v>
      </c>
      <c r="O177" s="167">
        <f>'[3]Relatório Empregados II'!$AR178</f>
        <v>0</v>
      </c>
      <c r="P177" s="155">
        <f>'[3]Relatório Empregados II'!$AT178:$AT178</f>
        <v>0</v>
      </c>
      <c r="Q177" s="156">
        <f>'[3]Relatório Empregados II'!$AX178:$AX178</f>
        <v>0</v>
      </c>
      <c r="R177" s="157">
        <f>'[3]Relatório Empregados II'!$BA178:$BA178</f>
        <v>0</v>
      </c>
      <c r="S177" s="158">
        <f>'[3]Relatório Empregados II'!$BE178:$BE178</f>
        <v>0</v>
      </c>
      <c r="T177" s="158">
        <f>'[3]Relatório Empregados II'!$BH178:$BH178</f>
        <v>0</v>
      </c>
      <c r="U177" s="152">
        <f>'[3]Relatório Empregados II'!$BK178:$BK178</f>
        <v>0</v>
      </c>
      <c r="V177" s="169">
        <f>'[3]Relatório Empregados II'!$BN178</f>
        <v>0</v>
      </c>
      <c r="W177" s="210">
        <f>'[3]Relatório Empregados II'!$BP178</f>
        <v>0</v>
      </c>
      <c r="X177" s="144">
        <f>'[3]Relatório Empregados II'!$BR178:$BR178</f>
        <v>0</v>
      </c>
      <c r="Y177" s="161">
        <f>'[3]Relatório Empregados II'!$BU178</f>
        <v>0</v>
      </c>
      <c r="Z177" s="171">
        <f>'[3]Relatório Empregados II'!$BW178:$BW178</f>
        <v>0</v>
      </c>
      <c r="AA177" s="172">
        <f>'[3]Relatório Empregados II'!$CA178:$CA178</f>
        <v>0</v>
      </c>
      <c r="AB177" s="172">
        <f>'[3]Relatório Empregados II'!$CD178:$CD178</f>
        <v>0</v>
      </c>
      <c r="AC177" s="172">
        <f>'[3]Relatório Empregados II'!$CG178:$CG178</f>
        <v>0</v>
      </c>
      <c r="AD177" s="172">
        <f>'[3]Relatório Empregados II'!$CJ178</f>
        <v>0</v>
      </c>
      <c r="AE177" s="172">
        <f>'[3]Relatório Empregados II'!$CL178</f>
        <v>0</v>
      </c>
      <c r="AF177" s="172">
        <f>'[3]Relatório Empregados II'!$CN178:$CN178</f>
        <v>0</v>
      </c>
      <c r="AG177" s="172">
        <f>'[3]Relatório Empregados II'!$CQ178</f>
        <v>0</v>
      </c>
      <c r="AH177" s="144">
        <f>'[3]Relatório Empregados II'!$CS178:$CS178</f>
        <v>0</v>
      </c>
      <c r="AI177" s="161">
        <f>'[3]Relatório Empregados II'!$CV178:$CV178</f>
        <v>0</v>
      </c>
      <c r="AJ177" s="144">
        <f>'[3]Relatório Empregados II'!$CY178:$CY178</f>
        <v>0</v>
      </c>
      <c r="AK177" s="161">
        <f>'[3]Relatório Empregados II'!$DB178:$DB178</f>
        <v>0</v>
      </c>
      <c r="AL177" s="144">
        <f>'[3]Relatório Empregados II'!$DE178:$DE178</f>
        <v>0</v>
      </c>
      <c r="AM177" s="144">
        <f>'[3]Relatório Empregados II'!$DH178</f>
        <v>0</v>
      </c>
      <c r="AN177" s="161">
        <f>'[3]Relatório Empregados II'!$DJ178</f>
        <v>0</v>
      </c>
      <c r="AO177" s="144">
        <f>'[3]Relatório Empregados II'!$DL178</f>
        <v>0</v>
      </c>
      <c r="AP177" s="144">
        <f>'[3]Relatório Empregados II'!$DM$3:$DM178</f>
        <v>0</v>
      </c>
      <c r="AQ177" s="145"/>
      <c r="AR177" s="145"/>
      <c r="AS177" s="144">
        <f>'[3]Relatório Empregados II'!$DQ178:$DQ178</f>
        <v>0</v>
      </c>
      <c r="AT177" s="173">
        <f>'[3]Relatório Empregados II'!$DT178</f>
        <v>0</v>
      </c>
      <c r="AU177" s="171">
        <f>'[3]Relatório Empregados II'!$DV178</f>
        <v>0</v>
      </c>
      <c r="AV177" s="171">
        <f>'[3]Relatório Empregados II'!$DX178</f>
        <v>0</v>
      </c>
      <c r="AW177" s="160">
        <f>'[3]Relatório Empregados II'!$DZ178</f>
        <v>0</v>
      </c>
      <c r="AX177" s="160">
        <f>'[3]Relatório Empregados II'!$EB178</f>
        <v>0</v>
      </c>
      <c r="AY177" s="171">
        <f>'[3]Relatório Empregados II'!$ED178</f>
        <v>0</v>
      </c>
      <c r="AZ177" s="160">
        <f>'[3]Relatório Empregados II'!$EH178</f>
        <v>0</v>
      </c>
      <c r="BA177" s="160">
        <f>'[3]Relatório Empregados II'!$EJ178</f>
        <v>0</v>
      </c>
    </row>
    <row r="178" spans="1:53">
      <c r="A178" s="174">
        <f>IFERROR(('[3]Relatório Empregados II'!$A179:$B179),"")</f>
        <v>0</v>
      </c>
      <c r="B178" s="146">
        <f>'[3]Relatório Empregados II'!$D179:$D179</f>
        <v>0</v>
      </c>
      <c r="C178" s="162">
        <f>'[3]Relatório Empregados II'!$G179:$G179</f>
        <v>0</v>
      </c>
      <c r="D178" s="165">
        <f>'[3]Relatório Empregados II'!$J179</f>
        <v>0</v>
      </c>
      <c r="E178" s="147">
        <f>'[3]Relatório Empregados II'!$L179:L179</f>
        <v>0</v>
      </c>
      <c r="F178" s="148">
        <f>'[3]Relatório Empregados II'!$P179:$P179</f>
        <v>0</v>
      </c>
      <c r="G178" s="177" cm="1">
        <f t="array" ref="G178">'[3]Relatório Empregados II'!$T179:T179</f>
        <v>0</v>
      </c>
      <c r="H178" s="149">
        <f>'[3]Relatório Empregados II'!$W179</f>
        <v>0</v>
      </c>
      <c r="I178" s="150">
        <f>'[3]Relatório Empregados II'!$Y179:$Y179</f>
        <v>0</v>
      </c>
      <c r="J178" s="151">
        <f>'[3]Relatório Empregados II'!$AB179:$AB179</f>
        <v>0</v>
      </c>
      <c r="K178" s="166">
        <f>'[3]Relatório Empregados II'!$AE179:$AE179</f>
        <v>0</v>
      </c>
      <c r="L178" s="167" cm="1">
        <f t="array" ref="L178">'[3]Relatório Empregados II'!$AI179:$AI179</f>
        <v>0</v>
      </c>
      <c r="M178" s="153">
        <f>'[3]Relatório Empregados II'!$AL179:$AL179</f>
        <v>0</v>
      </c>
      <c r="N178" s="154">
        <f>'[3]Relatório Empregados II'!$AP179</f>
        <v>0</v>
      </c>
      <c r="O178" s="167">
        <f>'[3]Relatório Empregados II'!$AR179</f>
        <v>0</v>
      </c>
      <c r="P178" s="155">
        <f>'[3]Relatório Empregados II'!$AT179:$AT179</f>
        <v>0</v>
      </c>
      <c r="Q178" s="156">
        <f>'[3]Relatório Empregados II'!$AX179:$AX179</f>
        <v>0</v>
      </c>
      <c r="R178" s="157">
        <f>'[3]Relatório Empregados II'!$BA179:$BA179</f>
        <v>0</v>
      </c>
      <c r="S178" s="158">
        <f>'[3]Relatório Empregados II'!$BE179:$BE179</f>
        <v>0</v>
      </c>
      <c r="T178" s="158">
        <f>'[3]Relatório Empregados II'!$BH179:$BH179</f>
        <v>0</v>
      </c>
      <c r="U178" s="152">
        <f>'[3]Relatório Empregados II'!$BK179:$BK179</f>
        <v>0</v>
      </c>
      <c r="V178" s="169">
        <f>'[3]Relatório Empregados II'!$BN179</f>
        <v>0</v>
      </c>
      <c r="W178" s="210">
        <f>'[3]Relatório Empregados II'!$BP179</f>
        <v>0</v>
      </c>
      <c r="X178" s="144">
        <f>'[3]Relatório Empregados II'!$BR179:$BR179</f>
        <v>0</v>
      </c>
      <c r="Y178" s="161">
        <f>'[3]Relatório Empregados II'!$BU179</f>
        <v>0</v>
      </c>
      <c r="Z178" s="171">
        <f>'[3]Relatório Empregados II'!$BW179:$BW179</f>
        <v>0</v>
      </c>
      <c r="AA178" s="172">
        <f>'[3]Relatório Empregados II'!$CA179:$CA179</f>
        <v>0</v>
      </c>
      <c r="AB178" s="172">
        <f>'[3]Relatório Empregados II'!$CD179:$CD179</f>
        <v>0</v>
      </c>
      <c r="AC178" s="172">
        <f>'[3]Relatório Empregados II'!$CG179:$CG179</f>
        <v>0</v>
      </c>
      <c r="AD178" s="172">
        <f>'[3]Relatório Empregados II'!$CJ179</f>
        <v>0</v>
      </c>
      <c r="AE178" s="172">
        <f>'[3]Relatório Empregados II'!$CL179</f>
        <v>0</v>
      </c>
      <c r="AF178" s="172">
        <f>'[3]Relatório Empregados II'!$CN179:$CN179</f>
        <v>0</v>
      </c>
      <c r="AG178" s="172">
        <f>'[3]Relatório Empregados II'!$CQ179</f>
        <v>0</v>
      </c>
      <c r="AH178" s="144">
        <f>'[3]Relatório Empregados II'!$CS179:$CS179</f>
        <v>0</v>
      </c>
      <c r="AI178" s="161">
        <f>'[3]Relatório Empregados II'!$CV179:$CV179</f>
        <v>0</v>
      </c>
      <c r="AJ178" s="144">
        <f>'[3]Relatório Empregados II'!$CY179:$CY179</f>
        <v>0</v>
      </c>
      <c r="AK178" s="161">
        <f>'[3]Relatório Empregados II'!$DB179:$DB179</f>
        <v>0</v>
      </c>
      <c r="AL178" s="144">
        <f>'[3]Relatório Empregados II'!$DE179:$DE179</f>
        <v>0</v>
      </c>
      <c r="AM178" s="144">
        <f>'[3]Relatório Empregados II'!$DH179</f>
        <v>0</v>
      </c>
      <c r="AN178" s="161">
        <f>'[3]Relatório Empregados II'!$DJ179</f>
        <v>0</v>
      </c>
      <c r="AO178" s="144">
        <f>'[3]Relatório Empregados II'!$DL179</f>
        <v>0</v>
      </c>
      <c r="AP178" s="144">
        <f>'[3]Relatório Empregados II'!$DM$3:$DM179</f>
        <v>0</v>
      </c>
      <c r="AQ178" s="145"/>
      <c r="AR178" s="145"/>
      <c r="AS178" s="144">
        <f>'[3]Relatório Empregados II'!$DQ179:$DQ179</f>
        <v>0</v>
      </c>
      <c r="AT178" s="173">
        <f>'[3]Relatório Empregados II'!$DT179</f>
        <v>0</v>
      </c>
      <c r="AU178" s="171">
        <f>'[3]Relatório Empregados II'!$DV179</f>
        <v>0</v>
      </c>
      <c r="AV178" s="171">
        <f>'[3]Relatório Empregados II'!$DX179</f>
        <v>0</v>
      </c>
      <c r="AW178" s="160">
        <f>'[3]Relatório Empregados II'!$DZ179</f>
        <v>0</v>
      </c>
      <c r="AX178" s="160">
        <f>'[3]Relatório Empregados II'!$EB179</f>
        <v>0</v>
      </c>
      <c r="AY178" s="171">
        <f>'[3]Relatório Empregados II'!$ED179</f>
        <v>0</v>
      </c>
      <c r="AZ178" s="160">
        <f>'[3]Relatório Empregados II'!$EH179</f>
        <v>0</v>
      </c>
      <c r="BA178" s="160">
        <f>'[3]Relatório Empregados II'!$EJ179</f>
        <v>0</v>
      </c>
    </row>
    <row r="179" spans="1:53">
      <c r="A179" s="174">
        <f>IFERROR(('[3]Relatório Empregados II'!$A180:$B180),"")</f>
        <v>0</v>
      </c>
      <c r="B179" s="146">
        <f>'[3]Relatório Empregados II'!$D180:$D180</f>
        <v>0</v>
      </c>
      <c r="C179" s="162">
        <f>'[3]Relatório Empregados II'!$G180:$G180</f>
        <v>0</v>
      </c>
      <c r="D179" s="165">
        <f>'[3]Relatório Empregados II'!$J180</f>
        <v>0</v>
      </c>
      <c r="E179" s="147">
        <f>'[3]Relatório Empregados II'!$L180:L180</f>
        <v>0</v>
      </c>
      <c r="F179" s="148">
        <f>'[3]Relatório Empregados II'!$P180:$P180</f>
        <v>0</v>
      </c>
      <c r="G179" s="177" cm="1">
        <f t="array" ref="G179">'[3]Relatório Empregados II'!$T180:T180</f>
        <v>0</v>
      </c>
      <c r="H179" s="149">
        <f>'[3]Relatório Empregados II'!$W180</f>
        <v>0</v>
      </c>
      <c r="I179" s="150">
        <f>'[3]Relatório Empregados II'!$Y180:$Y180</f>
        <v>0</v>
      </c>
      <c r="J179" s="151">
        <f>'[3]Relatório Empregados II'!$AB180:$AB180</f>
        <v>0</v>
      </c>
      <c r="K179" s="166">
        <f>'[3]Relatório Empregados II'!$AE180:$AE180</f>
        <v>0</v>
      </c>
      <c r="L179" s="167" cm="1">
        <f t="array" ref="L179">'[3]Relatório Empregados II'!$AI180:$AI180</f>
        <v>0</v>
      </c>
      <c r="M179" s="153">
        <f>'[3]Relatório Empregados II'!$AL180:$AL180</f>
        <v>0</v>
      </c>
      <c r="N179" s="154">
        <f>'[3]Relatório Empregados II'!$AP180</f>
        <v>0</v>
      </c>
      <c r="O179" s="167">
        <f>'[3]Relatório Empregados II'!$AR180</f>
        <v>0</v>
      </c>
      <c r="P179" s="155">
        <f>'[3]Relatório Empregados II'!$AT180:$AT180</f>
        <v>0</v>
      </c>
      <c r="Q179" s="156">
        <f>'[3]Relatório Empregados II'!$AX180:$AX180</f>
        <v>0</v>
      </c>
      <c r="R179" s="157">
        <f>'[3]Relatório Empregados II'!$BA180:$BA180</f>
        <v>0</v>
      </c>
      <c r="S179" s="158">
        <f>'[3]Relatório Empregados II'!$BE180:$BE180</f>
        <v>0</v>
      </c>
      <c r="T179" s="158">
        <f>'[3]Relatório Empregados II'!$BH180:$BH180</f>
        <v>0</v>
      </c>
      <c r="U179" s="152">
        <f>'[3]Relatório Empregados II'!$BK180:$BK180</f>
        <v>0</v>
      </c>
      <c r="V179" s="169">
        <f>'[3]Relatório Empregados II'!$BN180</f>
        <v>0</v>
      </c>
      <c r="W179" s="210">
        <f>'[3]Relatório Empregados II'!$BP180</f>
        <v>0</v>
      </c>
      <c r="X179" s="144">
        <f>'[3]Relatório Empregados II'!$BR180:$BR180</f>
        <v>0</v>
      </c>
      <c r="Y179" s="161">
        <f>'[3]Relatório Empregados II'!$BU180</f>
        <v>0</v>
      </c>
      <c r="Z179" s="171">
        <f>'[3]Relatório Empregados II'!$BW180:$BW180</f>
        <v>0</v>
      </c>
      <c r="AA179" s="172">
        <f>'[3]Relatório Empregados II'!$CA180:$CA180</f>
        <v>0</v>
      </c>
      <c r="AB179" s="172">
        <f>'[3]Relatório Empregados II'!$CD180:$CD180</f>
        <v>0</v>
      </c>
      <c r="AC179" s="172">
        <f>'[3]Relatório Empregados II'!$CG180:$CG180</f>
        <v>0</v>
      </c>
      <c r="AD179" s="172">
        <f>'[3]Relatório Empregados II'!$CJ180</f>
        <v>0</v>
      </c>
      <c r="AE179" s="172">
        <f>'[3]Relatório Empregados II'!$CL180</f>
        <v>0</v>
      </c>
      <c r="AF179" s="172">
        <f>'[3]Relatório Empregados II'!$CN180:$CN180</f>
        <v>0</v>
      </c>
      <c r="AG179" s="172">
        <f>'[3]Relatório Empregados II'!$CQ180</f>
        <v>0</v>
      </c>
      <c r="AH179" s="144">
        <f>'[3]Relatório Empregados II'!$CS180:$CS180</f>
        <v>0</v>
      </c>
      <c r="AI179" s="161">
        <f>'[3]Relatório Empregados II'!$CV180:$CV180</f>
        <v>0</v>
      </c>
      <c r="AJ179" s="144">
        <f>'[3]Relatório Empregados II'!$CY180:$CY180</f>
        <v>0</v>
      </c>
      <c r="AK179" s="161">
        <f>'[3]Relatório Empregados II'!$DB180:$DB180</f>
        <v>0</v>
      </c>
      <c r="AL179" s="144">
        <f>'[3]Relatório Empregados II'!$DE180:$DE180</f>
        <v>0</v>
      </c>
      <c r="AM179" s="144">
        <f>'[3]Relatório Empregados II'!$DH180</f>
        <v>0</v>
      </c>
      <c r="AN179" s="161">
        <f>'[3]Relatório Empregados II'!$DJ180</f>
        <v>0</v>
      </c>
      <c r="AO179" s="144">
        <f>'[3]Relatório Empregados II'!$DL180</f>
        <v>0</v>
      </c>
      <c r="AP179" s="144">
        <f>'[3]Relatório Empregados II'!$DM$3:$DM180</f>
        <v>0</v>
      </c>
      <c r="AQ179" s="145"/>
      <c r="AR179" s="145"/>
      <c r="AS179" s="144">
        <f>'[3]Relatório Empregados II'!$DQ180:$DQ180</f>
        <v>0</v>
      </c>
      <c r="AT179" s="173">
        <f>'[3]Relatório Empregados II'!$DT180</f>
        <v>0</v>
      </c>
      <c r="AU179" s="171">
        <f>'[3]Relatório Empregados II'!$DV180</f>
        <v>0</v>
      </c>
      <c r="AV179" s="171">
        <f>'[3]Relatório Empregados II'!$DX180</f>
        <v>0</v>
      </c>
      <c r="AW179" s="160">
        <f>'[3]Relatório Empregados II'!$DZ180</f>
        <v>0</v>
      </c>
      <c r="AX179" s="160">
        <f>'[3]Relatório Empregados II'!$EB180</f>
        <v>0</v>
      </c>
      <c r="AY179" s="171">
        <f>'[3]Relatório Empregados II'!$ED180</f>
        <v>0</v>
      </c>
      <c r="AZ179" s="160">
        <f>'[3]Relatório Empregados II'!$EH180</f>
        <v>0</v>
      </c>
      <c r="BA179" s="160">
        <f>'[3]Relatório Empregados II'!$EJ180</f>
        <v>0</v>
      </c>
    </row>
    <row r="180" spans="1:53">
      <c r="A180" s="174">
        <f>IFERROR(('[3]Relatório Empregados II'!$A181:$B181),"")</f>
        <v>0</v>
      </c>
      <c r="B180" s="146">
        <f>'[3]Relatório Empregados II'!$D181:$D181</f>
        <v>0</v>
      </c>
      <c r="C180" s="162">
        <f>'[3]Relatório Empregados II'!$G181:$G181</f>
        <v>0</v>
      </c>
      <c r="D180" s="165">
        <f>'[3]Relatório Empregados II'!$J181</f>
        <v>0</v>
      </c>
      <c r="E180" s="147">
        <f>'[3]Relatório Empregados II'!$L181:L181</f>
        <v>0</v>
      </c>
      <c r="F180" s="148">
        <f>'[3]Relatório Empregados II'!$P181:$P181</f>
        <v>0</v>
      </c>
      <c r="G180" s="177" cm="1">
        <f t="array" ref="G180">'[3]Relatório Empregados II'!$T181:T181</f>
        <v>0</v>
      </c>
      <c r="H180" s="149">
        <f>'[3]Relatório Empregados II'!$W181</f>
        <v>0</v>
      </c>
      <c r="I180" s="150">
        <f>'[3]Relatório Empregados II'!$Y181:$Y181</f>
        <v>0</v>
      </c>
      <c r="J180" s="151">
        <f>'[3]Relatório Empregados II'!$AB181:$AB181</f>
        <v>0</v>
      </c>
      <c r="K180" s="166">
        <f>'[3]Relatório Empregados II'!$AE181:$AE181</f>
        <v>0</v>
      </c>
      <c r="L180" s="167" cm="1">
        <f t="array" ref="L180">'[3]Relatório Empregados II'!$AI181:$AI181</f>
        <v>0</v>
      </c>
      <c r="M180" s="153">
        <f>'[3]Relatório Empregados II'!$AL181:$AL181</f>
        <v>0</v>
      </c>
      <c r="N180" s="154">
        <f>'[3]Relatório Empregados II'!$AP181</f>
        <v>0</v>
      </c>
      <c r="O180" s="167">
        <f>'[3]Relatório Empregados II'!$AR181</f>
        <v>0</v>
      </c>
      <c r="P180" s="155">
        <f>'[3]Relatório Empregados II'!$AT181:$AT181</f>
        <v>0</v>
      </c>
      <c r="Q180" s="156">
        <f>'[3]Relatório Empregados II'!$AX181:$AX181</f>
        <v>0</v>
      </c>
      <c r="R180" s="157">
        <f>'[3]Relatório Empregados II'!$BA181:$BA181</f>
        <v>0</v>
      </c>
      <c r="S180" s="158">
        <f>'[3]Relatório Empregados II'!$BE181:$BE181</f>
        <v>0</v>
      </c>
      <c r="T180" s="158">
        <f>'[3]Relatório Empregados II'!$BH181:$BH181</f>
        <v>0</v>
      </c>
      <c r="U180" s="152">
        <f>'[3]Relatório Empregados II'!$BK181:$BK181</f>
        <v>0</v>
      </c>
      <c r="V180" s="169">
        <f>'[3]Relatório Empregados II'!$BN181</f>
        <v>0</v>
      </c>
      <c r="W180" s="210">
        <f>'[3]Relatório Empregados II'!$BP181</f>
        <v>0</v>
      </c>
      <c r="X180" s="144">
        <f>'[3]Relatório Empregados II'!$BR181:$BR181</f>
        <v>0</v>
      </c>
      <c r="Y180" s="161">
        <f>'[3]Relatório Empregados II'!$BU181</f>
        <v>0</v>
      </c>
      <c r="Z180" s="171">
        <f>'[3]Relatório Empregados II'!$BW181:$BW181</f>
        <v>0</v>
      </c>
      <c r="AA180" s="172">
        <f>'[3]Relatório Empregados II'!$CA181:$CA181</f>
        <v>0</v>
      </c>
      <c r="AB180" s="172">
        <f>'[3]Relatório Empregados II'!$CD181:$CD181</f>
        <v>0</v>
      </c>
      <c r="AC180" s="172">
        <f>'[3]Relatório Empregados II'!$CG181:$CG181</f>
        <v>0</v>
      </c>
      <c r="AD180" s="172">
        <f>'[3]Relatório Empregados II'!$CJ181</f>
        <v>0</v>
      </c>
      <c r="AE180" s="172">
        <f>'[3]Relatório Empregados II'!$CL181</f>
        <v>0</v>
      </c>
      <c r="AF180" s="172">
        <f>'[3]Relatório Empregados II'!$CN181:$CN181</f>
        <v>0</v>
      </c>
      <c r="AG180" s="172">
        <f>'[3]Relatório Empregados II'!$CQ181</f>
        <v>0</v>
      </c>
      <c r="AH180" s="144">
        <f>'[3]Relatório Empregados II'!$CS181:$CS181</f>
        <v>0</v>
      </c>
      <c r="AI180" s="161">
        <f>'[3]Relatório Empregados II'!$CV181:$CV181</f>
        <v>0</v>
      </c>
      <c r="AJ180" s="144">
        <f>'[3]Relatório Empregados II'!$CY181:$CY181</f>
        <v>0</v>
      </c>
      <c r="AK180" s="161">
        <f>'[3]Relatório Empregados II'!$DB181:$DB181</f>
        <v>0</v>
      </c>
      <c r="AL180" s="144">
        <f>'[3]Relatório Empregados II'!$DE181:$DE181</f>
        <v>0</v>
      </c>
      <c r="AM180" s="144">
        <f>'[3]Relatório Empregados II'!$DH181</f>
        <v>0</v>
      </c>
      <c r="AN180" s="161">
        <f>'[3]Relatório Empregados II'!$DJ181</f>
        <v>0</v>
      </c>
      <c r="AO180" s="144">
        <f>'[3]Relatório Empregados II'!$DL181</f>
        <v>0</v>
      </c>
      <c r="AP180" s="144">
        <f>'[3]Relatório Empregados II'!$DM$3:$DM181</f>
        <v>0</v>
      </c>
      <c r="AQ180" s="145"/>
      <c r="AR180" s="145"/>
      <c r="AS180" s="144">
        <f>'[3]Relatório Empregados II'!$DQ181:$DQ181</f>
        <v>0</v>
      </c>
      <c r="AT180" s="173">
        <f>'[3]Relatório Empregados II'!$DT181</f>
        <v>0</v>
      </c>
      <c r="AU180" s="171">
        <f>'[3]Relatório Empregados II'!$DV181</f>
        <v>0</v>
      </c>
      <c r="AV180" s="171">
        <f>'[3]Relatório Empregados II'!$DX181</f>
        <v>0</v>
      </c>
      <c r="AW180" s="160">
        <f>'[3]Relatório Empregados II'!$DZ181</f>
        <v>0</v>
      </c>
      <c r="AX180" s="160">
        <f>'[3]Relatório Empregados II'!$EB181</f>
        <v>0</v>
      </c>
      <c r="AY180" s="171">
        <f>'[3]Relatório Empregados II'!$ED181</f>
        <v>0</v>
      </c>
      <c r="AZ180" s="160">
        <f>'[3]Relatório Empregados II'!$EH181</f>
        <v>0</v>
      </c>
      <c r="BA180" s="160">
        <f>'[3]Relatório Empregados II'!$EJ181</f>
        <v>0</v>
      </c>
    </row>
    <row r="181" spans="1:53">
      <c r="A181" s="174">
        <f>IFERROR(('[3]Relatório Empregados II'!$A182:$B182),"")</f>
        <v>0</v>
      </c>
      <c r="B181" s="146">
        <f>'[3]Relatório Empregados II'!$D182:$D182</f>
        <v>0</v>
      </c>
      <c r="C181" s="162">
        <f>'[3]Relatório Empregados II'!$G182:$G182</f>
        <v>0</v>
      </c>
      <c r="D181" s="165">
        <f>'[3]Relatório Empregados II'!$J182</f>
        <v>0</v>
      </c>
      <c r="E181" s="147">
        <f>'[3]Relatório Empregados II'!$L182:L182</f>
        <v>0</v>
      </c>
      <c r="F181" s="148">
        <f>'[3]Relatório Empregados II'!$P182:$P182</f>
        <v>0</v>
      </c>
      <c r="G181" s="177" cm="1">
        <f t="array" ref="G181">'[3]Relatório Empregados II'!$T182:T182</f>
        <v>0</v>
      </c>
      <c r="H181" s="149">
        <f>'[3]Relatório Empregados II'!$W182</f>
        <v>0</v>
      </c>
      <c r="I181" s="150">
        <f>'[3]Relatório Empregados II'!$Y182:$Y182</f>
        <v>0</v>
      </c>
      <c r="J181" s="151">
        <f>'[3]Relatório Empregados II'!$AB182:$AB182</f>
        <v>0</v>
      </c>
      <c r="K181" s="166">
        <f>'[3]Relatório Empregados II'!$AE182:$AE182</f>
        <v>0</v>
      </c>
      <c r="L181" s="167" cm="1">
        <f t="array" ref="L181">'[3]Relatório Empregados II'!$AI182:$AI182</f>
        <v>0</v>
      </c>
      <c r="M181" s="153">
        <f>'[3]Relatório Empregados II'!$AL182:$AL182</f>
        <v>0</v>
      </c>
      <c r="N181" s="154">
        <f>'[3]Relatório Empregados II'!$AP182</f>
        <v>0</v>
      </c>
      <c r="O181" s="167">
        <f>'[3]Relatório Empregados II'!$AR182</f>
        <v>0</v>
      </c>
      <c r="P181" s="155">
        <f>'[3]Relatório Empregados II'!$AT182:$AT182</f>
        <v>0</v>
      </c>
      <c r="Q181" s="156">
        <f>'[3]Relatório Empregados II'!$AX182:$AX182</f>
        <v>0</v>
      </c>
      <c r="R181" s="157">
        <f>'[3]Relatório Empregados II'!$BA182:$BA182</f>
        <v>0</v>
      </c>
      <c r="S181" s="158">
        <f>'[3]Relatório Empregados II'!$BE182:$BE182</f>
        <v>0</v>
      </c>
      <c r="T181" s="158">
        <f>'[3]Relatório Empregados II'!$BH182:$BH182</f>
        <v>0</v>
      </c>
      <c r="U181" s="152">
        <f>'[3]Relatório Empregados II'!$BK182:$BK182</f>
        <v>0</v>
      </c>
      <c r="V181" s="169">
        <f>'[3]Relatório Empregados II'!$BN182</f>
        <v>0</v>
      </c>
      <c r="W181" s="210">
        <f>'[3]Relatório Empregados II'!$BP182</f>
        <v>0</v>
      </c>
      <c r="X181" s="144">
        <f>'[3]Relatório Empregados II'!$BR182:$BR182</f>
        <v>0</v>
      </c>
      <c r="Y181" s="161">
        <f>'[3]Relatório Empregados II'!$BU182</f>
        <v>0</v>
      </c>
      <c r="Z181" s="171">
        <f>'[3]Relatório Empregados II'!$BW182:$BW182</f>
        <v>0</v>
      </c>
      <c r="AA181" s="172">
        <f>'[3]Relatório Empregados II'!$CA182:$CA182</f>
        <v>0</v>
      </c>
      <c r="AB181" s="172">
        <f>'[3]Relatório Empregados II'!$CD182:$CD182</f>
        <v>0</v>
      </c>
      <c r="AC181" s="172">
        <f>'[3]Relatório Empregados II'!$CG182:$CG182</f>
        <v>0</v>
      </c>
      <c r="AD181" s="172">
        <f>'[3]Relatório Empregados II'!$CJ182</f>
        <v>0</v>
      </c>
      <c r="AE181" s="172">
        <f>'[3]Relatório Empregados II'!$CL182</f>
        <v>0</v>
      </c>
      <c r="AF181" s="172">
        <f>'[3]Relatório Empregados II'!$CN182:$CN182</f>
        <v>0</v>
      </c>
      <c r="AG181" s="172">
        <f>'[3]Relatório Empregados II'!$CQ182</f>
        <v>0</v>
      </c>
      <c r="AH181" s="144">
        <f>'[3]Relatório Empregados II'!$CS182:$CS182</f>
        <v>0</v>
      </c>
      <c r="AI181" s="161">
        <f>'[3]Relatório Empregados II'!$CV182:$CV182</f>
        <v>0</v>
      </c>
      <c r="AJ181" s="144">
        <f>'[3]Relatório Empregados II'!$CY182:$CY182</f>
        <v>0</v>
      </c>
      <c r="AK181" s="161">
        <f>'[3]Relatório Empregados II'!$DB182:$DB182</f>
        <v>0</v>
      </c>
      <c r="AL181" s="144">
        <f>'[3]Relatório Empregados II'!$DE182:$DE182</f>
        <v>0</v>
      </c>
      <c r="AM181" s="144">
        <f>'[3]Relatório Empregados II'!$DH182</f>
        <v>0</v>
      </c>
      <c r="AN181" s="161">
        <f>'[3]Relatório Empregados II'!$DJ182</f>
        <v>0</v>
      </c>
      <c r="AO181" s="144">
        <f>'[3]Relatório Empregados II'!$DL182</f>
        <v>0</v>
      </c>
      <c r="AP181" s="144">
        <f>'[3]Relatório Empregados II'!$DM$3:$DM182</f>
        <v>0</v>
      </c>
      <c r="AQ181" s="145"/>
      <c r="AR181" s="145"/>
      <c r="AS181" s="144">
        <f>'[3]Relatório Empregados II'!$DQ182:$DQ182</f>
        <v>0</v>
      </c>
      <c r="AT181" s="173">
        <f>'[3]Relatório Empregados II'!$DT182</f>
        <v>0</v>
      </c>
      <c r="AU181" s="171">
        <f>'[3]Relatório Empregados II'!$DV182</f>
        <v>0</v>
      </c>
      <c r="AV181" s="171">
        <f>'[3]Relatório Empregados II'!$DX182</f>
        <v>0</v>
      </c>
      <c r="AW181" s="160">
        <f>'[3]Relatório Empregados II'!$DZ182</f>
        <v>0</v>
      </c>
      <c r="AX181" s="160">
        <f>'[3]Relatório Empregados II'!$EB182</f>
        <v>0</v>
      </c>
      <c r="AY181" s="171">
        <f>'[3]Relatório Empregados II'!$ED182</f>
        <v>0</v>
      </c>
      <c r="AZ181" s="160">
        <f>'[3]Relatório Empregados II'!$EH182</f>
        <v>0</v>
      </c>
      <c r="BA181" s="160">
        <f>'[3]Relatório Empregados II'!$EJ182</f>
        <v>0</v>
      </c>
    </row>
    <row r="182" spans="1:53">
      <c r="A182" s="174">
        <f>IFERROR(('[3]Relatório Empregados II'!$A183:$B183),"")</f>
        <v>0</v>
      </c>
      <c r="B182" s="146">
        <f>'[3]Relatório Empregados II'!$D183:$D183</f>
        <v>0</v>
      </c>
      <c r="C182" s="162">
        <f>'[3]Relatório Empregados II'!$G183:$G183</f>
        <v>0</v>
      </c>
      <c r="D182" s="165">
        <f>'[3]Relatório Empregados II'!$J183</f>
        <v>0</v>
      </c>
      <c r="E182" s="147">
        <f>'[3]Relatório Empregados II'!$L183:L183</f>
        <v>0</v>
      </c>
      <c r="F182" s="148">
        <f>'[3]Relatório Empregados II'!$P183:$P183</f>
        <v>0</v>
      </c>
      <c r="G182" s="177" cm="1">
        <f t="array" ref="G182">'[3]Relatório Empregados II'!$T183:T183</f>
        <v>0</v>
      </c>
      <c r="H182" s="149">
        <f>'[3]Relatório Empregados II'!$W183</f>
        <v>0</v>
      </c>
      <c r="I182" s="150">
        <f>'[3]Relatório Empregados II'!$Y183:$Y183</f>
        <v>0</v>
      </c>
      <c r="J182" s="151">
        <f>'[3]Relatório Empregados II'!$AB183:$AB183</f>
        <v>0</v>
      </c>
      <c r="K182" s="166">
        <f>'[3]Relatório Empregados II'!$AE183:$AE183</f>
        <v>0</v>
      </c>
      <c r="L182" s="167" cm="1">
        <f t="array" ref="L182">'[3]Relatório Empregados II'!$AI183:$AI183</f>
        <v>0</v>
      </c>
      <c r="M182" s="153">
        <f>'[3]Relatório Empregados II'!$AL183:$AL183</f>
        <v>0</v>
      </c>
      <c r="N182" s="154">
        <f>'[3]Relatório Empregados II'!$AP183</f>
        <v>0</v>
      </c>
      <c r="O182" s="167">
        <f>'[3]Relatório Empregados II'!$AR183</f>
        <v>0</v>
      </c>
      <c r="P182" s="155">
        <f>'[3]Relatório Empregados II'!$AT183:$AT183</f>
        <v>0</v>
      </c>
      <c r="Q182" s="156">
        <f>'[3]Relatório Empregados II'!$AX183:$AX183</f>
        <v>0</v>
      </c>
      <c r="R182" s="157">
        <f>'[3]Relatório Empregados II'!$BA183:$BA183</f>
        <v>0</v>
      </c>
      <c r="S182" s="158">
        <f>'[3]Relatório Empregados II'!$BE183:$BE183</f>
        <v>0</v>
      </c>
      <c r="T182" s="158">
        <f>'[3]Relatório Empregados II'!$BH183:$BH183</f>
        <v>0</v>
      </c>
      <c r="U182" s="152">
        <f>'[3]Relatório Empregados II'!$BK183:$BK183</f>
        <v>0</v>
      </c>
      <c r="V182" s="169">
        <f>'[3]Relatório Empregados II'!$BN183</f>
        <v>0</v>
      </c>
      <c r="W182" s="210">
        <f>'[3]Relatório Empregados II'!$BP183</f>
        <v>0</v>
      </c>
      <c r="X182" s="144">
        <f>'[3]Relatório Empregados II'!$BR183:$BR183</f>
        <v>0</v>
      </c>
      <c r="Y182" s="161">
        <f>'[3]Relatório Empregados II'!$BU183</f>
        <v>0</v>
      </c>
      <c r="Z182" s="171">
        <f>'[3]Relatório Empregados II'!$BW183:$BW183</f>
        <v>0</v>
      </c>
      <c r="AA182" s="172">
        <f>'[3]Relatório Empregados II'!$CA183:$CA183</f>
        <v>0</v>
      </c>
      <c r="AB182" s="172">
        <f>'[3]Relatório Empregados II'!$CD183:$CD183</f>
        <v>0</v>
      </c>
      <c r="AC182" s="172">
        <f>'[3]Relatório Empregados II'!$CG183:$CG183</f>
        <v>0</v>
      </c>
      <c r="AD182" s="172">
        <f>'[3]Relatório Empregados II'!$CJ183</f>
        <v>0</v>
      </c>
      <c r="AE182" s="172">
        <f>'[3]Relatório Empregados II'!$CL183</f>
        <v>0</v>
      </c>
      <c r="AF182" s="172">
        <f>'[3]Relatório Empregados II'!$CN183:$CN183</f>
        <v>0</v>
      </c>
      <c r="AG182" s="172">
        <f>'[3]Relatório Empregados II'!$CQ183</f>
        <v>0</v>
      </c>
      <c r="AH182" s="144">
        <f>'[3]Relatório Empregados II'!$CS183:$CS183</f>
        <v>0</v>
      </c>
      <c r="AI182" s="161">
        <f>'[3]Relatório Empregados II'!$CV183:$CV183</f>
        <v>0</v>
      </c>
      <c r="AJ182" s="144">
        <f>'[3]Relatório Empregados II'!$CY183:$CY183</f>
        <v>0</v>
      </c>
      <c r="AK182" s="161">
        <f>'[3]Relatório Empregados II'!$DB183:$DB183</f>
        <v>0</v>
      </c>
      <c r="AL182" s="144">
        <f>'[3]Relatório Empregados II'!$DE183:$DE183</f>
        <v>0</v>
      </c>
      <c r="AM182" s="144">
        <f>'[3]Relatório Empregados II'!$DH183</f>
        <v>0</v>
      </c>
      <c r="AN182" s="161">
        <f>'[3]Relatório Empregados II'!$DJ183</f>
        <v>0</v>
      </c>
      <c r="AO182" s="144">
        <f>'[3]Relatório Empregados II'!$DL183</f>
        <v>0</v>
      </c>
      <c r="AP182" s="144">
        <f>'[3]Relatório Empregados II'!$DM$3:$DM183</f>
        <v>0</v>
      </c>
      <c r="AQ182" s="145"/>
      <c r="AR182" s="145"/>
      <c r="AS182" s="144">
        <f>'[3]Relatório Empregados II'!$DQ183:$DQ183</f>
        <v>0</v>
      </c>
      <c r="AT182" s="173">
        <f>'[3]Relatório Empregados II'!$DT183</f>
        <v>0</v>
      </c>
      <c r="AU182" s="171">
        <f>'[3]Relatório Empregados II'!$DV183</f>
        <v>0</v>
      </c>
      <c r="AV182" s="171">
        <f>'[3]Relatório Empregados II'!$DX183</f>
        <v>0</v>
      </c>
      <c r="AW182" s="160">
        <f>'[3]Relatório Empregados II'!$DZ183</f>
        <v>0</v>
      </c>
      <c r="AX182" s="160">
        <f>'[3]Relatório Empregados II'!$EB183</f>
        <v>0</v>
      </c>
      <c r="AY182" s="171">
        <f>'[3]Relatório Empregados II'!$ED183</f>
        <v>0</v>
      </c>
      <c r="AZ182" s="160">
        <f>'[3]Relatório Empregados II'!$EH183</f>
        <v>0</v>
      </c>
      <c r="BA182" s="160">
        <f>'[3]Relatório Empregados II'!$EJ183</f>
        <v>0</v>
      </c>
    </row>
    <row r="183" spans="1:53">
      <c r="A183" s="174">
        <f>IFERROR(('[3]Relatório Empregados II'!$A184:$B184),"")</f>
        <v>0</v>
      </c>
      <c r="B183" s="146">
        <f>'[3]Relatório Empregados II'!$D184:$D184</f>
        <v>0</v>
      </c>
      <c r="C183" s="162">
        <f>'[3]Relatório Empregados II'!$G184:$G184</f>
        <v>0</v>
      </c>
      <c r="D183" s="165">
        <f>'[3]Relatório Empregados II'!$J184</f>
        <v>0</v>
      </c>
      <c r="E183" s="147">
        <f>'[3]Relatório Empregados II'!$L184:L184</f>
        <v>0</v>
      </c>
      <c r="F183" s="148">
        <f>'[3]Relatório Empregados II'!$P184:$P184</f>
        <v>0</v>
      </c>
      <c r="G183" s="177" cm="1">
        <f t="array" ref="G183">'[3]Relatório Empregados II'!$T184:T184</f>
        <v>0</v>
      </c>
      <c r="H183" s="149">
        <f>'[3]Relatório Empregados II'!$W184</f>
        <v>0</v>
      </c>
      <c r="I183" s="150">
        <f>'[3]Relatório Empregados II'!$Y184:$Y184</f>
        <v>0</v>
      </c>
      <c r="J183" s="151">
        <f>'[3]Relatório Empregados II'!$AB184:$AB184</f>
        <v>0</v>
      </c>
      <c r="K183" s="166">
        <f>'[3]Relatório Empregados II'!$AE184:$AE184</f>
        <v>0</v>
      </c>
      <c r="L183" s="167" cm="1">
        <f t="array" ref="L183">'[3]Relatório Empregados II'!$AI184:$AI184</f>
        <v>0</v>
      </c>
      <c r="M183" s="153">
        <f>'[3]Relatório Empregados II'!$AL184:$AL184</f>
        <v>0</v>
      </c>
      <c r="N183" s="154">
        <f>'[3]Relatório Empregados II'!$AP184</f>
        <v>0</v>
      </c>
      <c r="O183" s="167">
        <f>'[3]Relatório Empregados II'!$AR184</f>
        <v>0</v>
      </c>
      <c r="P183" s="155">
        <f>'[3]Relatório Empregados II'!$AT184:$AT184</f>
        <v>0</v>
      </c>
      <c r="Q183" s="156">
        <f>'[3]Relatório Empregados II'!$AX184:$AX184</f>
        <v>0</v>
      </c>
      <c r="R183" s="157">
        <f>'[3]Relatório Empregados II'!$BA184:$BA184</f>
        <v>0</v>
      </c>
      <c r="S183" s="158">
        <f>'[3]Relatório Empregados II'!$BE184:$BE184</f>
        <v>0</v>
      </c>
      <c r="T183" s="158">
        <f>'[3]Relatório Empregados II'!$BH184:$BH184</f>
        <v>0</v>
      </c>
      <c r="U183" s="152">
        <f>'[3]Relatório Empregados II'!$BK184:$BK184</f>
        <v>0</v>
      </c>
      <c r="V183" s="169">
        <f>'[3]Relatório Empregados II'!$BN184</f>
        <v>0</v>
      </c>
      <c r="W183" s="210">
        <f>'[3]Relatório Empregados II'!$BP184</f>
        <v>0</v>
      </c>
      <c r="X183" s="144">
        <f>'[3]Relatório Empregados II'!$BR184:$BR184</f>
        <v>0</v>
      </c>
      <c r="Y183" s="161">
        <f>'[3]Relatório Empregados II'!$BU184</f>
        <v>0</v>
      </c>
      <c r="Z183" s="171">
        <f>'[3]Relatório Empregados II'!$BW184:$BW184</f>
        <v>0</v>
      </c>
      <c r="AA183" s="172">
        <f>'[3]Relatório Empregados II'!$CA184:$CA184</f>
        <v>0</v>
      </c>
      <c r="AB183" s="172">
        <f>'[3]Relatório Empregados II'!$CD184:$CD184</f>
        <v>0</v>
      </c>
      <c r="AC183" s="172">
        <f>'[3]Relatório Empregados II'!$CG184:$CG184</f>
        <v>0</v>
      </c>
      <c r="AD183" s="172">
        <f>'[3]Relatório Empregados II'!$CJ184</f>
        <v>0</v>
      </c>
      <c r="AE183" s="172">
        <f>'[3]Relatório Empregados II'!$CL184</f>
        <v>0</v>
      </c>
      <c r="AF183" s="172">
        <f>'[3]Relatório Empregados II'!$CN184:$CN184</f>
        <v>0</v>
      </c>
      <c r="AG183" s="172">
        <f>'[3]Relatório Empregados II'!$CQ184</f>
        <v>0</v>
      </c>
      <c r="AH183" s="144">
        <f>'[3]Relatório Empregados II'!$CS184:$CS184</f>
        <v>0</v>
      </c>
      <c r="AI183" s="161">
        <f>'[3]Relatório Empregados II'!$CV184:$CV184</f>
        <v>0</v>
      </c>
      <c r="AJ183" s="144">
        <f>'[3]Relatório Empregados II'!$CY184:$CY184</f>
        <v>0</v>
      </c>
      <c r="AK183" s="161">
        <f>'[3]Relatório Empregados II'!$DB184:$DB184</f>
        <v>0</v>
      </c>
      <c r="AL183" s="144">
        <f>'[3]Relatório Empregados II'!$DE184:$DE184</f>
        <v>0</v>
      </c>
      <c r="AM183" s="144">
        <f>'[3]Relatório Empregados II'!$DH184</f>
        <v>0</v>
      </c>
      <c r="AN183" s="161">
        <f>'[3]Relatório Empregados II'!$DJ184</f>
        <v>0</v>
      </c>
      <c r="AO183" s="144">
        <f>'[3]Relatório Empregados II'!$DL184</f>
        <v>0</v>
      </c>
      <c r="AP183" s="144">
        <f>'[3]Relatório Empregados II'!$DM$3:$DM184</f>
        <v>0</v>
      </c>
      <c r="AQ183" s="145"/>
      <c r="AR183" s="145"/>
      <c r="AS183" s="144">
        <f>'[3]Relatório Empregados II'!$DQ184:$DQ184</f>
        <v>0</v>
      </c>
      <c r="AT183" s="173">
        <f>'[3]Relatório Empregados II'!$DT184</f>
        <v>0</v>
      </c>
      <c r="AU183" s="171">
        <f>'[3]Relatório Empregados II'!$DV184</f>
        <v>0</v>
      </c>
      <c r="AV183" s="171">
        <f>'[3]Relatório Empregados II'!$DX184</f>
        <v>0</v>
      </c>
      <c r="AW183" s="160">
        <f>'[3]Relatório Empregados II'!$DZ184</f>
        <v>0</v>
      </c>
      <c r="AX183" s="160">
        <f>'[3]Relatório Empregados II'!$EB184</f>
        <v>0</v>
      </c>
      <c r="AY183" s="171">
        <f>'[3]Relatório Empregados II'!$ED184</f>
        <v>0</v>
      </c>
      <c r="AZ183" s="160">
        <f>'[3]Relatório Empregados II'!$EH184</f>
        <v>0</v>
      </c>
      <c r="BA183" s="160">
        <f>'[3]Relatório Empregados II'!$EJ184</f>
        <v>0</v>
      </c>
    </row>
    <row r="184" spans="1:53">
      <c r="A184" s="174">
        <f>IFERROR(('[3]Relatório Empregados II'!$A185:$B185),"")</f>
        <v>0</v>
      </c>
      <c r="B184" s="146">
        <f>'[3]Relatório Empregados II'!$D185:$D185</f>
        <v>0</v>
      </c>
      <c r="C184" s="162">
        <f>'[3]Relatório Empregados II'!$G185:$G185</f>
        <v>0</v>
      </c>
      <c r="D184" s="165">
        <f>'[3]Relatório Empregados II'!$J185</f>
        <v>0</v>
      </c>
      <c r="E184" s="147">
        <f>'[3]Relatório Empregados II'!$L185:L185</f>
        <v>0</v>
      </c>
      <c r="F184" s="148">
        <f>'[3]Relatório Empregados II'!$P185:$P185</f>
        <v>0</v>
      </c>
      <c r="G184" s="177" cm="1">
        <f t="array" ref="G184">'[3]Relatório Empregados II'!$T185:T185</f>
        <v>0</v>
      </c>
      <c r="H184" s="149">
        <f>'[3]Relatório Empregados II'!$W185</f>
        <v>0</v>
      </c>
      <c r="I184" s="150">
        <f>'[3]Relatório Empregados II'!$Y185:$Y185</f>
        <v>0</v>
      </c>
      <c r="J184" s="151">
        <f>'[3]Relatório Empregados II'!$AB185:$AB185</f>
        <v>0</v>
      </c>
      <c r="K184" s="166">
        <f>'[3]Relatório Empregados II'!$AE185:$AE185</f>
        <v>0</v>
      </c>
      <c r="L184" s="167" cm="1">
        <f t="array" ref="L184">'[3]Relatório Empregados II'!$AI185:$AI185</f>
        <v>0</v>
      </c>
      <c r="M184" s="153">
        <f>'[3]Relatório Empregados II'!$AL185:$AL185</f>
        <v>0</v>
      </c>
      <c r="N184" s="154">
        <f>'[3]Relatório Empregados II'!$AP185</f>
        <v>0</v>
      </c>
      <c r="O184" s="167">
        <f>'[3]Relatório Empregados II'!$AR185</f>
        <v>0</v>
      </c>
      <c r="P184" s="155">
        <f>'[3]Relatório Empregados II'!$AT185:$AT185</f>
        <v>0</v>
      </c>
      <c r="Q184" s="156">
        <f>'[3]Relatório Empregados II'!$AX185:$AX185</f>
        <v>0</v>
      </c>
      <c r="R184" s="157">
        <f>'[3]Relatório Empregados II'!$BA185:$BA185</f>
        <v>0</v>
      </c>
      <c r="S184" s="158">
        <f>'[3]Relatório Empregados II'!$BE185:$BE185</f>
        <v>0</v>
      </c>
      <c r="T184" s="158">
        <f>'[3]Relatório Empregados II'!$BH185:$BH185</f>
        <v>0</v>
      </c>
      <c r="U184" s="152">
        <f>'[3]Relatório Empregados II'!$BK185:$BK185</f>
        <v>0</v>
      </c>
      <c r="V184" s="169">
        <f>'[3]Relatório Empregados II'!$BN185</f>
        <v>0</v>
      </c>
      <c r="W184" s="210">
        <f>'[3]Relatório Empregados II'!$BP185</f>
        <v>0</v>
      </c>
      <c r="X184" s="144">
        <f>'[3]Relatório Empregados II'!$BR185:$BR185</f>
        <v>0</v>
      </c>
      <c r="Y184" s="161">
        <f>'[3]Relatório Empregados II'!$BU185</f>
        <v>0</v>
      </c>
      <c r="Z184" s="171">
        <f>'[3]Relatório Empregados II'!$BW185:$BW185</f>
        <v>0</v>
      </c>
      <c r="AA184" s="172">
        <f>'[3]Relatório Empregados II'!$CA185:$CA185</f>
        <v>0</v>
      </c>
      <c r="AB184" s="172">
        <f>'[3]Relatório Empregados II'!$CD185:$CD185</f>
        <v>0</v>
      </c>
      <c r="AC184" s="172">
        <f>'[3]Relatório Empregados II'!$CG185:$CG185</f>
        <v>0</v>
      </c>
      <c r="AD184" s="172">
        <f>'[3]Relatório Empregados II'!$CJ185</f>
        <v>0</v>
      </c>
      <c r="AE184" s="172">
        <f>'[3]Relatório Empregados II'!$CL185</f>
        <v>0</v>
      </c>
      <c r="AF184" s="172">
        <f>'[3]Relatório Empregados II'!$CN185:$CN185</f>
        <v>0</v>
      </c>
      <c r="AG184" s="172">
        <f>'[3]Relatório Empregados II'!$CQ185</f>
        <v>0</v>
      </c>
      <c r="AH184" s="144">
        <f>'[3]Relatório Empregados II'!$CS185:$CS185</f>
        <v>0</v>
      </c>
      <c r="AI184" s="161">
        <f>'[3]Relatório Empregados II'!$CV185:$CV185</f>
        <v>0</v>
      </c>
      <c r="AJ184" s="144">
        <f>'[3]Relatório Empregados II'!$CY185:$CY185</f>
        <v>0</v>
      </c>
      <c r="AK184" s="161">
        <f>'[3]Relatório Empregados II'!$DB185:$DB185</f>
        <v>0</v>
      </c>
      <c r="AL184" s="144">
        <f>'[3]Relatório Empregados II'!$DE185:$DE185</f>
        <v>0</v>
      </c>
      <c r="AM184" s="144">
        <f>'[3]Relatório Empregados II'!$DH185</f>
        <v>0</v>
      </c>
      <c r="AN184" s="161">
        <f>'[3]Relatório Empregados II'!$DJ185</f>
        <v>0</v>
      </c>
      <c r="AO184" s="144">
        <f>'[3]Relatório Empregados II'!$DL185</f>
        <v>0</v>
      </c>
      <c r="AP184" s="144">
        <f>'[3]Relatório Empregados II'!$DM$3:$DM185</f>
        <v>0</v>
      </c>
      <c r="AQ184" s="145"/>
      <c r="AR184" s="145"/>
      <c r="AS184" s="144">
        <f>'[3]Relatório Empregados II'!$DQ185:$DQ185</f>
        <v>0</v>
      </c>
      <c r="AT184" s="173">
        <f>'[3]Relatório Empregados II'!$DT185</f>
        <v>0</v>
      </c>
      <c r="AU184" s="171">
        <f>'[3]Relatório Empregados II'!$DV185</f>
        <v>0</v>
      </c>
      <c r="AV184" s="171">
        <f>'[3]Relatório Empregados II'!$DX185</f>
        <v>0</v>
      </c>
      <c r="AW184" s="160">
        <f>'[3]Relatório Empregados II'!$DZ185</f>
        <v>0</v>
      </c>
      <c r="AX184" s="160">
        <f>'[3]Relatório Empregados II'!$EB185</f>
        <v>0</v>
      </c>
      <c r="AY184" s="171">
        <f>'[3]Relatório Empregados II'!$ED185</f>
        <v>0</v>
      </c>
      <c r="AZ184" s="160">
        <f>'[3]Relatório Empregados II'!$EH185</f>
        <v>0</v>
      </c>
      <c r="BA184" s="160">
        <f>'[3]Relatório Empregados II'!$EJ185</f>
        <v>0</v>
      </c>
    </row>
    <row r="185" spans="1:53">
      <c r="A185" s="174">
        <f>IFERROR(('[3]Relatório Empregados II'!$A186:$B186),"")</f>
        <v>0</v>
      </c>
      <c r="B185" s="146">
        <f>'[3]Relatório Empregados II'!$D186:$D186</f>
        <v>0</v>
      </c>
      <c r="C185" s="162">
        <f>'[3]Relatório Empregados II'!$G186:$G186</f>
        <v>0</v>
      </c>
      <c r="D185" s="165">
        <f>'[3]Relatório Empregados II'!$J186</f>
        <v>0</v>
      </c>
      <c r="E185" s="147">
        <f>'[3]Relatório Empregados II'!$L186:L186</f>
        <v>0</v>
      </c>
      <c r="F185" s="148">
        <f>'[3]Relatório Empregados II'!$P186:$P186</f>
        <v>0</v>
      </c>
      <c r="G185" s="177" cm="1">
        <f t="array" ref="G185">'[3]Relatório Empregados II'!$T186:T186</f>
        <v>0</v>
      </c>
      <c r="H185" s="149">
        <f>'[3]Relatório Empregados II'!$W186</f>
        <v>0</v>
      </c>
      <c r="I185" s="150">
        <f>'[3]Relatório Empregados II'!$Y186:$Y186</f>
        <v>0</v>
      </c>
      <c r="J185" s="151">
        <f>'[3]Relatório Empregados II'!$AB186:$AB186</f>
        <v>0</v>
      </c>
      <c r="K185" s="166">
        <f>'[3]Relatório Empregados II'!$AE186:$AE186</f>
        <v>0</v>
      </c>
      <c r="L185" s="167" cm="1">
        <f t="array" ref="L185">'[3]Relatório Empregados II'!$AI186:$AI186</f>
        <v>0</v>
      </c>
      <c r="M185" s="153">
        <f>'[3]Relatório Empregados II'!$AL186:$AL186</f>
        <v>0</v>
      </c>
      <c r="N185" s="154">
        <f>'[3]Relatório Empregados II'!$AP186</f>
        <v>0</v>
      </c>
      <c r="O185" s="167">
        <f>'[3]Relatório Empregados II'!$AR186</f>
        <v>0</v>
      </c>
      <c r="P185" s="155">
        <f>'[3]Relatório Empregados II'!$AT186:$AT186</f>
        <v>0</v>
      </c>
      <c r="Q185" s="156">
        <f>'[3]Relatório Empregados II'!$AX186:$AX186</f>
        <v>0</v>
      </c>
      <c r="R185" s="157">
        <f>'[3]Relatório Empregados II'!$BA186:$BA186</f>
        <v>0</v>
      </c>
      <c r="S185" s="158">
        <f>'[3]Relatório Empregados II'!$BE186:$BE186</f>
        <v>0</v>
      </c>
      <c r="T185" s="158">
        <f>'[3]Relatório Empregados II'!$BH186:$BH186</f>
        <v>0</v>
      </c>
      <c r="U185" s="152">
        <f>'[3]Relatório Empregados II'!$BK186:$BK186</f>
        <v>0</v>
      </c>
      <c r="V185" s="169">
        <f>'[3]Relatório Empregados II'!$BN186</f>
        <v>0</v>
      </c>
      <c r="W185" s="210">
        <f>'[3]Relatório Empregados II'!$BP186</f>
        <v>0</v>
      </c>
      <c r="X185" s="144">
        <f>'[3]Relatório Empregados II'!$BR186:$BR186</f>
        <v>0</v>
      </c>
      <c r="Y185" s="161">
        <f>'[3]Relatório Empregados II'!$BU186</f>
        <v>0</v>
      </c>
      <c r="Z185" s="171">
        <f>'[3]Relatório Empregados II'!$BW186:$BW186</f>
        <v>0</v>
      </c>
      <c r="AA185" s="172">
        <f>'[3]Relatório Empregados II'!$CA186:$CA186</f>
        <v>0</v>
      </c>
      <c r="AB185" s="172">
        <f>'[3]Relatório Empregados II'!$CD186:$CD186</f>
        <v>0</v>
      </c>
      <c r="AC185" s="172">
        <f>'[3]Relatório Empregados II'!$CG186:$CG186</f>
        <v>0</v>
      </c>
      <c r="AD185" s="172">
        <f>'[3]Relatório Empregados II'!$CJ186</f>
        <v>0</v>
      </c>
      <c r="AE185" s="172">
        <f>'[3]Relatório Empregados II'!$CL186</f>
        <v>0</v>
      </c>
      <c r="AF185" s="172">
        <f>'[3]Relatório Empregados II'!$CN186:$CN186</f>
        <v>0</v>
      </c>
      <c r="AG185" s="172">
        <f>'[3]Relatório Empregados II'!$CQ186</f>
        <v>0</v>
      </c>
      <c r="AH185" s="144">
        <f>'[3]Relatório Empregados II'!$CS186:$CS186</f>
        <v>0</v>
      </c>
      <c r="AI185" s="161">
        <f>'[3]Relatório Empregados II'!$CV186:$CV186</f>
        <v>0</v>
      </c>
      <c r="AJ185" s="144">
        <f>'[3]Relatório Empregados II'!$CY186:$CY186</f>
        <v>0</v>
      </c>
      <c r="AK185" s="161">
        <f>'[3]Relatório Empregados II'!$DB186:$DB186</f>
        <v>0</v>
      </c>
      <c r="AL185" s="144">
        <f>'[3]Relatório Empregados II'!$DE186:$DE186</f>
        <v>0</v>
      </c>
      <c r="AM185" s="144">
        <f>'[3]Relatório Empregados II'!$DH186</f>
        <v>0</v>
      </c>
      <c r="AN185" s="161">
        <f>'[3]Relatório Empregados II'!$DJ186</f>
        <v>0</v>
      </c>
      <c r="AO185" s="144">
        <f>'[3]Relatório Empregados II'!$DL186</f>
        <v>0</v>
      </c>
      <c r="AP185" s="144">
        <f>'[3]Relatório Empregados II'!$DM$3:$DM186</f>
        <v>0</v>
      </c>
      <c r="AQ185" s="145"/>
      <c r="AR185" s="145"/>
      <c r="AS185" s="144">
        <f>'[3]Relatório Empregados II'!$DQ186:$DQ186</f>
        <v>0</v>
      </c>
      <c r="AT185" s="173">
        <f>'[3]Relatório Empregados II'!$DT186</f>
        <v>0</v>
      </c>
      <c r="AU185" s="171">
        <f>'[3]Relatório Empregados II'!$DV186</f>
        <v>0</v>
      </c>
      <c r="AV185" s="171">
        <f>'[3]Relatório Empregados II'!$DX186</f>
        <v>0</v>
      </c>
      <c r="AW185" s="160">
        <f>'[3]Relatório Empregados II'!$DZ186</f>
        <v>0</v>
      </c>
      <c r="AX185" s="160">
        <f>'[3]Relatório Empregados II'!$EB186</f>
        <v>0</v>
      </c>
      <c r="AY185" s="171">
        <f>'[3]Relatório Empregados II'!$ED186</f>
        <v>0</v>
      </c>
      <c r="AZ185" s="160">
        <f>'[3]Relatório Empregados II'!$EH186</f>
        <v>0</v>
      </c>
      <c r="BA185" s="160">
        <f>'[3]Relatório Empregados II'!$EJ186</f>
        <v>0</v>
      </c>
    </row>
    <row r="186" spans="1:53">
      <c r="A186" s="174">
        <f>IFERROR(('[3]Relatório Empregados II'!$A187:$B187),"")</f>
        <v>0</v>
      </c>
      <c r="B186" s="146">
        <f>'[3]Relatório Empregados II'!$D187:$D187</f>
        <v>0</v>
      </c>
      <c r="C186" s="162">
        <f>'[3]Relatório Empregados II'!$G187:$G187</f>
        <v>0</v>
      </c>
      <c r="D186" s="165">
        <f>'[3]Relatório Empregados II'!$J187</f>
        <v>0</v>
      </c>
      <c r="E186" s="147">
        <f>'[3]Relatório Empregados II'!$L187:L187</f>
        <v>0</v>
      </c>
      <c r="F186" s="148">
        <f>'[3]Relatório Empregados II'!$P187:$P187</f>
        <v>0</v>
      </c>
      <c r="G186" s="177" cm="1">
        <f t="array" ref="G186">'[3]Relatório Empregados II'!$T187:T187</f>
        <v>0</v>
      </c>
      <c r="H186" s="149">
        <f>'[3]Relatório Empregados II'!$W187</f>
        <v>0</v>
      </c>
      <c r="I186" s="150">
        <f>'[3]Relatório Empregados II'!$Y187:$Y187</f>
        <v>0</v>
      </c>
      <c r="J186" s="151">
        <f>'[3]Relatório Empregados II'!$AB187:$AB187</f>
        <v>0</v>
      </c>
      <c r="K186" s="166">
        <f>'[3]Relatório Empregados II'!$AE187:$AE187</f>
        <v>0</v>
      </c>
      <c r="L186" s="167" cm="1">
        <f t="array" ref="L186">'[3]Relatório Empregados II'!$AI187:$AI187</f>
        <v>0</v>
      </c>
      <c r="M186" s="153">
        <f>'[3]Relatório Empregados II'!$AL187:$AL187</f>
        <v>0</v>
      </c>
      <c r="N186" s="154">
        <f>'[3]Relatório Empregados II'!$AP187</f>
        <v>0</v>
      </c>
      <c r="O186" s="167">
        <f>'[3]Relatório Empregados II'!$AR187</f>
        <v>0</v>
      </c>
      <c r="P186" s="155">
        <f>'[3]Relatório Empregados II'!$AT187:$AT187</f>
        <v>0</v>
      </c>
      <c r="Q186" s="156">
        <f>'[3]Relatório Empregados II'!$AX187:$AX187</f>
        <v>0</v>
      </c>
      <c r="R186" s="157">
        <f>'[3]Relatório Empregados II'!$BA187:$BA187</f>
        <v>0</v>
      </c>
      <c r="S186" s="158">
        <f>'[3]Relatório Empregados II'!$BE187:$BE187</f>
        <v>0</v>
      </c>
      <c r="T186" s="158">
        <f>'[3]Relatório Empregados II'!$BH187:$BH187</f>
        <v>0</v>
      </c>
      <c r="U186" s="152">
        <f>'[3]Relatório Empregados II'!$BK187:$BK187</f>
        <v>0</v>
      </c>
      <c r="V186" s="169">
        <f>'[3]Relatório Empregados II'!$BN187</f>
        <v>0</v>
      </c>
      <c r="W186" s="210">
        <f>'[3]Relatório Empregados II'!$BP187</f>
        <v>0</v>
      </c>
      <c r="X186" s="144">
        <f>'[3]Relatório Empregados II'!$BR187:$BR187</f>
        <v>0</v>
      </c>
      <c r="Y186" s="161">
        <f>'[3]Relatório Empregados II'!$BU187</f>
        <v>0</v>
      </c>
      <c r="Z186" s="171">
        <f>'[3]Relatório Empregados II'!$BW187:$BW187</f>
        <v>0</v>
      </c>
      <c r="AA186" s="172">
        <f>'[3]Relatório Empregados II'!$CA187:$CA187</f>
        <v>0</v>
      </c>
      <c r="AB186" s="172">
        <f>'[3]Relatório Empregados II'!$CD187:$CD187</f>
        <v>0</v>
      </c>
      <c r="AC186" s="172">
        <f>'[3]Relatório Empregados II'!$CG187:$CG187</f>
        <v>0</v>
      </c>
      <c r="AD186" s="172">
        <f>'[3]Relatório Empregados II'!$CJ187</f>
        <v>0</v>
      </c>
      <c r="AE186" s="172">
        <f>'[3]Relatório Empregados II'!$CL187</f>
        <v>0</v>
      </c>
      <c r="AF186" s="172">
        <f>'[3]Relatório Empregados II'!$CN187:$CN187</f>
        <v>0</v>
      </c>
      <c r="AG186" s="172">
        <f>'[3]Relatório Empregados II'!$CQ187</f>
        <v>0</v>
      </c>
      <c r="AH186" s="144">
        <f>'[3]Relatório Empregados II'!$CS187:$CS187</f>
        <v>0</v>
      </c>
      <c r="AI186" s="161">
        <f>'[3]Relatório Empregados II'!$CV187:$CV187</f>
        <v>0</v>
      </c>
      <c r="AJ186" s="144">
        <f>'[3]Relatório Empregados II'!$CY187:$CY187</f>
        <v>0</v>
      </c>
      <c r="AK186" s="161">
        <f>'[3]Relatório Empregados II'!$DB187:$DB187</f>
        <v>0</v>
      </c>
      <c r="AL186" s="144">
        <f>'[3]Relatório Empregados II'!$DE187:$DE187</f>
        <v>0</v>
      </c>
      <c r="AM186" s="144">
        <f>'[3]Relatório Empregados II'!$DH187</f>
        <v>0</v>
      </c>
      <c r="AN186" s="161">
        <f>'[3]Relatório Empregados II'!$DJ187</f>
        <v>0</v>
      </c>
      <c r="AO186" s="144">
        <f>'[3]Relatório Empregados II'!$DL187</f>
        <v>0</v>
      </c>
      <c r="AP186" s="144">
        <f>'[3]Relatório Empregados II'!$DM$3:$DM187</f>
        <v>0</v>
      </c>
      <c r="AQ186" s="145"/>
      <c r="AR186" s="145"/>
      <c r="AS186" s="144">
        <f>'[3]Relatório Empregados II'!$DQ187:$DQ187</f>
        <v>0</v>
      </c>
      <c r="AT186" s="173">
        <f>'[3]Relatório Empregados II'!$DT187</f>
        <v>0</v>
      </c>
      <c r="AU186" s="171">
        <f>'[3]Relatório Empregados II'!$DV187</f>
        <v>0</v>
      </c>
      <c r="AV186" s="171">
        <f>'[3]Relatório Empregados II'!$DX187</f>
        <v>0</v>
      </c>
      <c r="AW186" s="160">
        <f>'[3]Relatório Empregados II'!$DZ187</f>
        <v>0</v>
      </c>
      <c r="AX186" s="160">
        <f>'[3]Relatório Empregados II'!$EB187</f>
        <v>0</v>
      </c>
      <c r="AY186" s="171">
        <f>'[3]Relatório Empregados II'!$ED187</f>
        <v>0</v>
      </c>
      <c r="AZ186" s="160">
        <f>'[3]Relatório Empregados II'!$EH187</f>
        <v>0</v>
      </c>
      <c r="BA186" s="160">
        <f>'[3]Relatório Empregados II'!$EJ187</f>
        <v>0</v>
      </c>
    </row>
    <row r="187" spans="1:53">
      <c r="A187" s="174">
        <f>IFERROR(('[3]Relatório Empregados II'!$A188:$B188),"")</f>
        <v>0</v>
      </c>
      <c r="B187" s="146">
        <f>'[3]Relatório Empregados II'!$D188:$D188</f>
        <v>0</v>
      </c>
      <c r="C187" s="162">
        <f>'[3]Relatório Empregados II'!$G188:$G188</f>
        <v>0</v>
      </c>
      <c r="D187" s="165">
        <f>'[3]Relatório Empregados II'!$J188</f>
        <v>0</v>
      </c>
      <c r="E187" s="147">
        <f>'[3]Relatório Empregados II'!$L188:L188</f>
        <v>0</v>
      </c>
      <c r="F187" s="148">
        <f>'[3]Relatório Empregados II'!$P188:$P188</f>
        <v>0</v>
      </c>
      <c r="G187" s="177" cm="1">
        <f t="array" ref="G187">'[3]Relatório Empregados II'!$T188:T188</f>
        <v>0</v>
      </c>
      <c r="H187" s="149">
        <f>'[3]Relatório Empregados II'!$W188</f>
        <v>0</v>
      </c>
      <c r="I187" s="150">
        <f>'[3]Relatório Empregados II'!$Y188:$Y188</f>
        <v>0</v>
      </c>
      <c r="J187" s="151">
        <f>'[3]Relatório Empregados II'!$AB188:$AB188</f>
        <v>0</v>
      </c>
      <c r="K187" s="166">
        <f>'[3]Relatório Empregados II'!$AE188:$AE188</f>
        <v>0</v>
      </c>
      <c r="L187" s="167" cm="1">
        <f t="array" ref="L187">'[3]Relatório Empregados II'!$AI188:$AI188</f>
        <v>0</v>
      </c>
      <c r="M187" s="153">
        <f>'[3]Relatório Empregados II'!$AL188:$AL188</f>
        <v>0</v>
      </c>
      <c r="N187" s="154">
        <f>'[3]Relatório Empregados II'!$AP188</f>
        <v>0</v>
      </c>
      <c r="O187" s="167">
        <f>'[3]Relatório Empregados II'!$AR188</f>
        <v>0</v>
      </c>
      <c r="P187" s="155">
        <f>'[3]Relatório Empregados II'!$AT188:$AT188</f>
        <v>0</v>
      </c>
      <c r="Q187" s="156">
        <f>'[3]Relatório Empregados II'!$AX188:$AX188</f>
        <v>0</v>
      </c>
      <c r="R187" s="157">
        <f>'[3]Relatório Empregados II'!$BA188:$BA188</f>
        <v>0</v>
      </c>
      <c r="S187" s="158">
        <f>'[3]Relatório Empregados II'!$BE188:$BE188</f>
        <v>0</v>
      </c>
      <c r="T187" s="158">
        <f>'[3]Relatório Empregados II'!$BH188:$BH188</f>
        <v>0</v>
      </c>
      <c r="U187" s="152">
        <f>'[3]Relatório Empregados II'!$BK188:$BK188</f>
        <v>0</v>
      </c>
      <c r="V187" s="169">
        <f>'[3]Relatório Empregados II'!$BN188</f>
        <v>0</v>
      </c>
      <c r="W187" s="210">
        <f>'[3]Relatório Empregados II'!$BP188</f>
        <v>0</v>
      </c>
      <c r="X187" s="144">
        <f>'[3]Relatório Empregados II'!$BR188:$BR188</f>
        <v>0</v>
      </c>
      <c r="Y187" s="161">
        <f>'[3]Relatório Empregados II'!$BU188</f>
        <v>0</v>
      </c>
      <c r="Z187" s="171">
        <f>'[3]Relatório Empregados II'!$BW188:$BW188</f>
        <v>0</v>
      </c>
      <c r="AA187" s="172">
        <f>'[3]Relatório Empregados II'!$CA188:$CA188</f>
        <v>0</v>
      </c>
      <c r="AB187" s="172">
        <f>'[3]Relatório Empregados II'!$CD188:$CD188</f>
        <v>0</v>
      </c>
      <c r="AC187" s="172">
        <f>'[3]Relatório Empregados II'!$CG188:$CG188</f>
        <v>0</v>
      </c>
      <c r="AD187" s="172">
        <f>'[3]Relatório Empregados II'!$CJ188</f>
        <v>0</v>
      </c>
      <c r="AE187" s="172">
        <f>'[3]Relatório Empregados II'!$CL188</f>
        <v>0</v>
      </c>
      <c r="AF187" s="172">
        <f>'[3]Relatório Empregados II'!$CN188:$CN188</f>
        <v>0</v>
      </c>
      <c r="AG187" s="172">
        <f>'[3]Relatório Empregados II'!$CQ188</f>
        <v>0</v>
      </c>
      <c r="AH187" s="144">
        <f>'[3]Relatório Empregados II'!$CS188:$CS188</f>
        <v>0</v>
      </c>
      <c r="AI187" s="161">
        <f>'[3]Relatório Empregados II'!$CV188:$CV188</f>
        <v>0</v>
      </c>
      <c r="AJ187" s="144">
        <f>'[3]Relatório Empregados II'!$CY188:$CY188</f>
        <v>0</v>
      </c>
      <c r="AK187" s="161">
        <f>'[3]Relatório Empregados II'!$DB188:$DB188</f>
        <v>0</v>
      </c>
      <c r="AL187" s="144">
        <f>'[3]Relatório Empregados II'!$DE188:$DE188</f>
        <v>0</v>
      </c>
      <c r="AM187" s="144">
        <f>'[3]Relatório Empregados II'!$DH188</f>
        <v>0</v>
      </c>
      <c r="AN187" s="161">
        <f>'[3]Relatório Empregados II'!$DJ188</f>
        <v>0</v>
      </c>
      <c r="AO187" s="144">
        <f>'[3]Relatório Empregados II'!$DL188</f>
        <v>0</v>
      </c>
      <c r="AP187" s="144">
        <f>'[3]Relatório Empregados II'!$DM$3:$DM188</f>
        <v>0</v>
      </c>
      <c r="AQ187" s="145"/>
      <c r="AR187" s="145"/>
      <c r="AS187" s="144">
        <f>'[3]Relatório Empregados II'!$DQ188:$DQ188</f>
        <v>0</v>
      </c>
      <c r="AT187" s="173">
        <f>'[3]Relatório Empregados II'!$DT188</f>
        <v>0</v>
      </c>
      <c r="AU187" s="171">
        <f>'[3]Relatório Empregados II'!$DV188</f>
        <v>0</v>
      </c>
      <c r="AV187" s="171">
        <f>'[3]Relatório Empregados II'!$DX188</f>
        <v>0</v>
      </c>
      <c r="AW187" s="160">
        <f>'[3]Relatório Empregados II'!$DZ188</f>
        <v>0</v>
      </c>
      <c r="AX187" s="160">
        <f>'[3]Relatório Empregados II'!$EB188</f>
        <v>0</v>
      </c>
      <c r="AY187" s="171">
        <f>'[3]Relatório Empregados II'!$ED188</f>
        <v>0</v>
      </c>
      <c r="AZ187" s="160">
        <f>'[3]Relatório Empregados II'!$EH188</f>
        <v>0</v>
      </c>
      <c r="BA187" s="160">
        <f>'[3]Relatório Empregados II'!$EJ188</f>
        <v>0</v>
      </c>
    </row>
    <row r="188" spans="1:53">
      <c r="A188" s="174">
        <f>IFERROR(('[3]Relatório Empregados II'!$A189:$B189),"")</f>
        <v>0</v>
      </c>
      <c r="B188" s="146">
        <f>'[3]Relatório Empregados II'!$D189:$D189</f>
        <v>0</v>
      </c>
      <c r="C188" s="162">
        <f>'[3]Relatório Empregados II'!$G189:$G189</f>
        <v>0</v>
      </c>
      <c r="D188" s="165">
        <f>'[3]Relatório Empregados II'!$J189</f>
        <v>0</v>
      </c>
      <c r="E188" s="147">
        <f>'[3]Relatório Empregados II'!$L189:L189</f>
        <v>0</v>
      </c>
      <c r="F188" s="148">
        <f>'[3]Relatório Empregados II'!$P189:$P189</f>
        <v>0</v>
      </c>
      <c r="G188" s="177" cm="1">
        <f t="array" ref="G188">'[3]Relatório Empregados II'!$T189:T189</f>
        <v>0</v>
      </c>
      <c r="H188" s="149">
        <f>'[3]Relatório Empregados II'!$W189</f>
        <v>0</v>
      </c>
      <c r="I188" s="150">
        <f>'[3]Relatório Empregados II'!$Y189:$Y189</f>
        <v>0</v>
      </c>
      <c r="J188" s="151">
        <f>'[3]Relatório Empregados II'!$AB189:$AB189</f>
        <v>0</v>
      </c>
      <c r="K188" s="166">
        <f>'[3]Relatório Empregados II'!$AE189:$AE189</f>
        <v>0</v>
      </c>
      <c r="L188" s="167" cm="1">
        <f t="array" ref="L188">'[3]Relatório Empregados II'!$AI189:$AI189</f>
        <v>0</v>
      </c>
      <c r="M188" s="153">
        <f>'[3]Relatório Empregados II'!$AL189:$AL189</f>
        <v>0</v>
      </c>
      <c r="N188" s="154">
        <f>'[3]Relatório Empregados II'!$AP189</f>
        <v>0</v>
      </c>
      <c r="O188" s="167">
        <f>'[3]Relatório Empregados II'!$AR189</f>
        <v>0</v>
      </c>
      <c r="P188" s="155">
        <f>'[3]Relatório Empregados II'!$AT189:$AT189</f>
        <v>0</v>
      </c>
      <c r="Q188" s="156">
        <f>'[3]Relatório Empregados II'!$AX189:$AX189</f>
        <v>0</v>
      </c>
      <c r="R188" s="157">
        <f>'[3]Relatório Empregados II'!$BA189:$BA189</f>
        <v>0</v>
      </c>
      <c r="S188" s="158">
        <f>'[3]Relatório Empregados II'!$BE189:$BE189</f>
        <v>0</v>
      </c>
      <c r="T188" s="158">
        <f>'[3]Relatório Empregados II'!$BH189:$BH189</f>
        <v>0</v>
      </c>
      <c r="U188" s="152">
        <f>'[3]Relatório Empregados II'!$BK189:$BK189</f>
        <v>0</v>
      </c>
      <c r="V188" s="169">
        <f>'[3]Relatório Empregados II'!$BN189</f>
        <v>0</v>
      </c>
      <c r="W188" s="210">
        <f>'[3]Relatório Empregados II'!$BP189</f>
        <v>0</v>
      </c>
      <c r="X188" s="144">
        <f>'[3]Relatório Empregados II'!$BR189:$BR189</f>
        <v>0</v>
      </c>
      <c r="Y188" s="161">
        <f>'[3]Relatório Empregados II'!$BU189</f>
        <v>0</v>
      </c>
      <c r="Z188" s="171">
        <f>'[3]Relatório Empregados II'!$BW189:$BW189</f>
        <v>0</v>
      </c>
      <c r="AA188" s="172">
        <f>'[3]Relatório Empregados II'!$CA189:$CA189</f>
        <v>0</v>
      </c>
      <c r="AB188" s="172">
        <f>'[3]Relatório Empregados II'!$CD189:$CD189</f>
        <v>0</v>
      </c>
      <c r="AC188" s="172">
        <f>'[3]Relatório Empregados II'!$CG189:$CG189</f>
        <v>0</v>
      </c>
      <c r="AD188" s="172">
        <f>'[3]Relatório Empregados II'!$CJ189</f>
        <v>0</v>
      </c>
      <c r="AE188" s="172">
        <f>'[3]Relatório Empregados II'!$CL189</f>
        <v>0</v>
      </c>
      <c r="AF188" s="172">
        <f>'[3]Relatório Empregados II'!$CN189:$CN189</f>
        <v>0</v>
      </c>
      <c r="AG188" s="172">
        <f>'[3]Relatório Empregados II'!$CQ189</f>
        <v>0</v>
      </c>
      <c r="AH188" s="144">
        <f>'[3]Relatório Empregados II'!$CS189:$CS189</f>
        <v>0</v>
      </c>
      <c r="AI188" s="161">
        <f>'[3]Relatório Empregados II'!$CV189:$CV189</f>
        <v>0</v>
      </c>
      <c r="AJ188" s="144">
        <f>'[3]Relatório Empregados II'!$CY189:$CY189</f>
        <v>0</v>
      </c>
      <c r="AK188" s="161">
        <f>'[3]Relatório Empregados II'!$DB189:$DB189</f>
        <v>0</v>
      </c>
      <c r="AL188" s="144">
        <f>'[3]Relatório Empregados II'!$DE189:$DE189</f>
        <v>0</v>
      </c>
      <c r="AM188" s="144">
        <f>'[3]Relatório Empregados II'!$DH189</f>
        <v>0</v>
      </c>
      <c r="AN188" s="161">
        <f>'[3]Relatório Empregados II'!$DJ189</f>
        <v>0</v>
      </c>
      <c r="AO188" s="144">
        <f>'[3]Relatório Empregados II'!$DL189</f>
        <v>0</v>
      </c>
      <c r="AP188" s="144">
        <f>'[3]Relatório Empregados II'!$DM$3:$DM189</f>
        <v>0</v>
      </c>
      <c r="AQ188" s="145"/>
      <c r="AR188" s="145"/>
      <c r="AS188" s="144">
        <f>'[3]Relatório Empregados II'!$DQ189:$DQ189</f>
        <v>0</v>
      </c>
      <c r="AT188" s="173">
        <f>'[3]Relatório Empregados II'!$DT189</f>
        <v>0</v>
      </c>
      <c r="AU188" s="171">
        <f>'[3]Relatório Empregados II'!$DV189</f>
        <v>0</v>
      </c>
      <c r="AV188" s="171">
        <f>'[3]Relatório Empregados II'!$DX189</f>
        <v>0</v>
      </c>
      <c r="AW188" s="160">
        <f>'[3]Relatório Empregados II'!$DZ189</f>
        <v>0</v>
      </c>
      <c r="AX188" s="160">
        <f>'[3]Relatório Empregados II'!$EB189</f>
        <v>0</v>
      </c>
      <c r="AY188" s="171">
        <f>'[3]Relatório Empregados II'!$ED189</f>
        <v>0</v>
      </c>
      <c r="AZ188" s="160">
        <f>'[3]Relatório Empregados II'!$EH189</f>
        <v>0</v>
      </c>
      <c r="BA188" s="160">
        <f>'[3]Relatório Empregados II'!$EJ189</f>
        <v>0</v>
      </c>
    </row>
    <row r="189" spans="1:53">
      <c r="A189" s="174">
        <f>IFERROR(('[3]Relatório Empregados II'!$A190:$B190),"")</f>
        <v>0</v>
      </c>
      <c r="B189" s="146">
        <f>'[3]Relatório Empregados II'!$D190:$D190</f>
        <v>0</v>
      </c>
      <c r="C189" s="162">
        <f>'[3]Relatório Empregados II'!$G190:$G190</f>
        <v>0</v>
      </c>
      <c r="D189" s="165">
        <f>'[3]Relatório Empregados II'!$J190</f>
        <v>0</v>
      </c>
      <c r="E189" s="147">
        <f>'[3]Relatório Empregados II'!$L190:L190</f>
        <v>0</v>
      </c>
      <c r="F189" s="148">
        <f>'[3]Relatório Empregados II'!$P190:$P190</f>
        <v>0</v>
      </c>
      <c r="G189" s="177" cm="1">
        <f t="array" ref="G189">'[3]Relatório Empregados II'!$T190:T190</f>
        <v>0</v>
      </c>
      <c r="H189" s="149">
        <f>'[3]Relatório Empregados II'!$W190</f>
        <v>0</v>
      </c>
      <c r="I189" s="150">
        <f>'[3]Relatório Empregados II'!$Y190:$Y190</f>
        <v>0</v>
      </c>
      <c r="J189" s="151">
        <f>'[3]Relatório Empregados II'!$AB190:$AB190</f>
        <v>0</v>
      </c>
      <c r="K189" s="166">
        <f>'[3]Relatório Empregados II'!$AE190:$AE190</f>
        <v>0</v>
      </c>
      <c r="L189" s="167" cm="1">
        <f t="array" ref="L189">'[3]Relatório Empregados II'!$AI190:$AI190</f>
        <v>0</v>
      </c>
      <c r="M189" s="153">
        <f>'[3]Relatório Empregados II'!$AL190:$AL190</f>
        <v>0</v>
      </c>
      <c r="N189" s="154">
        <f>'[3]Relatório Empregados II'!$AP190</f>
        <v>0</v>
      </c>
      <c r="O189" s="167">
        <f>'[3]Relatório Empregados II'!$AR190</f>
        <v>0</v>
      </c>
      <c r="P189" s="155">
        <f>'[3]Relatório Empregados II'!$AT190:$AT190</f>
        <v>0</v>
      </c>
      <c r="Q189" s="156">
        <f>'[3]Relatório Empregados II'!$AX190:$AX190</f>
        <v>0</v>
      </c>
      <c r="R189" s="157">
        <f>'[3]Relatório Empregados II'!$BA190:$BA190</f>
        <v>0</v>
      </c>
      <c r="S189" s="158">
        <f>'[3]Relatório Empregados II'!$BE190:$BE190</f>
        <v>0</v>
      </c>
      <c r="T189" s="158">
        <f>'[3]Relatório Empregados II'!$BH190:$BH190</f>
        <v>0</v>
      </c>
      <c r="U189" s="152">
        <f>'[3]Relatório Empregados II'!$BK190:$BK190</f>
        <v>0</v>
      </c>
      <c r="V189" s="169">
        <f>'[3]Relatório Empregados II'!$BN190</f>
        <v>0</v>
      </c>
      <c r="W189" s="210">
        <f>'[3]Relatório Empregados II'!$BP190</f>
        <v>0</v>
      </c>
      <c r="X189" s="144">
        <f>'[3]Relatório Empregados II'!$BR190:$BR190</f>
        <v>0</v>
      </c>
      <c r="Y189" s="161">
        <f>'[3]Relatório Empregados II'!$BU190</f>
        <v>0</v>
      </c>
      <c r="Z189" s="171">
        <f>'[3]Relatório Empregados II'!$BW190:$BW190</f>
        <v>0</v>
      </c>
      <c r="AA189" s="172">
        <f>'[3]Relatório Empregados II'!$CA190:$CA190</f>
        <v>0</v>
      </c>
      <c r="AB189" s="172">
        <f>'[3]Relatório Empregados II'!$CD190:$CD190</f>
        <v>0</v>
      </c>
      <c r="AC189" s="172">
        <f>'[3]Relatório Empregados II'!$CG190:$CG190</f>
        <v>0</v>
      </c>
      <c r="AD189" s="172">
        <f>'[3]Relatório Empregados II'!$CJ190</f>
        <v>0</v>
      </c>
      <c r="AE189" s="172">
        <f>'[3]Relatório Empregados II'!$CL190</f>
        <v>0</v>
      </c>
      <c r="AF189" s="172">
        <f>'[3]Relatório Empregados II'!$CN190:$CN190</f>
        <v>0</v>
      </c>
      <c r="AG189" s="172">
        <f>'[3]Relatório Empregados II'!$CQ190</f>
        <v>0</v>
      </c>
      <c r="AH189" s="144">
        <f>'[3]Relatório Empregados II'!$CS190:$CS190</f>
        <v>0</v>
      </c>
      <c r="AI189" s="161">
        <f>'[3]Relatório Empregados II'!$CV190:$CV190</f>
        <v>0</v>
      </c>
      <c r="AJ189" s="144">
        <f>'[3]Relatório Empregados II'!$CY190:$CY190</f>
        <v>0</v>
      </c>
      <c r="AK189" s="161">
        <f>'[3]Relatório Empregados II'!$DB190:$DB190</f>
        <v>0</v>
      </c>
      <c r="AL189" s="144">
        <f>'[3]Relatório Empregados II'!$DE190:$DE190</f>
        <v>0</v>
      </c>
      <c r="AM189" s="144">
        <f>'[3]Relatório Empregados II'!$DH190</f>
        <v>0</v>
      </c>
      <c r="AN189" s="161">
        <f>'[3]Relatório Empregados II'!$DJ190</f>
        <v>0</v>
      </c>
      <c r="AO189" s="144">
        <f>'[3]Relatório Empregados II'!$DL190</f>
        <v>0</v>
      </c>
      <c r="AP189" s="144">
        <f>'[3]Relatório Empregados II'!$DM$3:$DM190</f>
        <v>0</v>
      </c>
      <c r="AQ189" s="145"/>
      <c r="AR189" s="145"/>
      <c r="AS189" s="144">
        <f>'[3]Relatório Empregados II'!$DQ190:$DQ190</f>
        <v>0</v>
      </c>
      <c r="AT189" s="173">
        <f>'[3]Relatório Empregados II'!$DT190</f>
        <v>0</v>
      </c>
      <c r="AU189" s="171">
        <f>'[3]Relatório Empregados II'!$DV190</f>
        <v>0</v>
      </c>
      <c r="AV189" s="171">
        <f>'[3]Relatório Empregados II'!$DX190</f>
        <v>0</v>
      </c>
      <c r="AW189" s="160">
        <f>'[3]Relatório Empregados II'!$DZ190</f>
        <v>0</v>
      </c>
      <c r="AX189" s="160">
        <f>'[3]Relatório Empregados II'!$EB190</f>
        <v>0</v>
      </c>
      <c r="AY189" s="171">
        <f>'[3]Relatório Empregados II'!$ED190</f>
        <v>0</v>
      </c>
      <c r="AZ189" s="160">
        <f>'[3]Relatório Empregados II'!$EH190</f>
        <v>0</v>
      </c>
      <c r="BA189" s="160">
        <f>'[3]Relatório Empregados II'!$EJ190</f>
        <v>0</v>
      </c>
    </row>
    <row r="190" spans="1:53">
      <c r="A190" s="174">
        <f>IFERROR(('[3]Relatório Empregados II'!$A191:$B191),"")</f>
        <v>0</v>
      </c>
      <c r="B190" s="146">
        <f>'[3]Relatório Empregados II'!$D191:$D191</f>
        <v>0</v>
      </c>
      <c r="C190" s="162">
        <f>'[3]Relatório Empregados II'!$G191:$G191</f>
        <v>0</v>
      </c>
      <c r="D190" s="165">
        <f>'[3]Relatório Empregados II'!$J191</f>
        <v>0</v>
      </c>
      <c r="E190" s="147">
        <f>'[3]Relatório Empregados II'!$L191:L191</f>
        <v>0</v>
      </c>
      <c r="F190" s="148">
        <f>'[3]Relatório Empregados II'!$P191:$P191</f>
        <v>0</v>
      </c>
      <c r="G190" s="177" cm="1">
        <f t="array" ref="G190">'[3]Relatório Empregados II'!$T191:T191</f>
        <v>0</v>
      </c>
      <c r="H190" s="149">
        <f>'[3]Relatório Empregados II'!$W191</f>
        <v>0</v>
      </c>
      <c r="I190" s="150">
        <f>'[3]Relatório Empregados II'!$Y191:$Y191</f>
        <v>0</v>
      </c>
      <c r="J190" s="151">
        <f>'[3]Relatório Empregados II'!$AB191:$AB191</f>
        <v>0</v>
      </c>
      <c r="K190" s="166">
        <f>'[3]Relatório Empregados II'!$AE191:$AE191</f>
        <v>0</v>
      </c>
      <c r="L190" s="167" cm="1">
        <f t="array" ref="L190">'[3]Relatório Empregados II'!$AI191:$AI191</f>
        <v>0</v>
      </c>
      <c r="M190" s="153">
        <f>'[3]Relatório Empregados II'!$AL191:$AL191</f>
        <v>0</v>
      </c>
      <c r="N190" s="154">
        <f>'[3]Relatório Empregados II'!$AP191</f>
        <v>0</v>
      </c>
      <c r="O190" s="167">
        <f>'[3]Relatório Empregados II'!$AR191</f>
        <v>0</v>
      </c>
      <c r="P190" s="155">
        <f>'[3]Relatório Empregados II'!$AT191:$AT191</f>
        <v>0</v>
      </c>
      <c r="Q190" s="156">
        <f>'[3]Relatório Empregados II'!$AX191:$AX191</f>
        <v>0</v>
      </c>
      <c r="R190" s="157">
        <f>'[3]Relatório Empregados II'!$BA191:$BA191</f>
        <v>0</v>
      </c>
      <c r="S190" s="158">
        <f>'[3]Relatório Empregados II'!$BE191:$BE191</f>
        <v>0</v>
      </c>
      <c r="T190" s="158">
        <f>'[3]Relatório Empregados II'!$BH191:$BH191</f>
        <v>0</v>
      </c>
      <c r="U190" s="152">
        <f>'[3]Relatório Empregados II'!$BK191:$BK191</f>
        <v>0</v>
      </c>
      <c r="V190" s="169">
        <f>'[3]Relatório Empregados II'!$BN191</f>
        <v>0</v>
      </c>
      <c r="W190" s="210">
        <f>'[3]Relatório Empregados II'!$BP191</f>
        <v>0</v>
      </c>
      <c r="X190" s="144">
        <f>'[3]Relatório Empregados II'!$BR191:$BR191</f>
        <v>0</v>
      </c>
      <c r="Y190" s="161">
        <f>'[3]Relatório Empregados II'!$BU191</f>
        <v>0</v>
      </c>
      <c r="Z190" s="171">
        <f>'[3]Relatório Empregados II'!$BW191:$BW191</f>
        <v>0</v>
      </c>
      <c r="AA190" s="172">
        <f>'[3]Relatório Empregados II'!$CA191:$CA191</f>
        <v>0</v>
      </c>
      <c r="AB190" s="172">
        <f>'[3]Relatório Empregados II'!$CD191:$CD191</f>
        <v>0</v>
      </c>
      <c r="AC190" s="172">
        <f>'[3]Relatório Empregados II'!$CG191:$CG191</f>
        <v>0</v>
      </c>
      <c r="AD190" s="172">
        <f>'[3]Relatório Empregados II'!$CJ191</f>
        <v>0</v>
      </c>
      <c r="AE190" s="172">
        <f>'[3]Relatório Empregados II'!$CL191</f>
        <v>0</v>
      </c>
      <c r="AF190" s="172">
        <f>'[3]Relatório Empregados II'!$CN191:$CN191</f>
        <v>0</v>
      </c>
      <c r="AG190" s="172">
        <f>'[3]Relatório Empregados II'!$CQ191</f>
        <v>0</v>
      </c>
      <c r="AH190" s="144">
        <f>'[3]Relatório Empregados II'!$CS191:$CS191</f>
        <v>0</v>
      </c>
      <c r="AI190" s="161">
        <f>'[3]Relatório Empregados II'!$CV191:$CV191</f>
        <v>0</v>
      </c>
      <c r="AJ190" s="144">
        <f>'[3]Relatório Empregados II'!$CY191:$CY191</f>
        <v>0</v>
      </c>
      <c r="AK190" s="161">
        <f>'[3]Relatório Empregados II'!$DB191:$DB191</f>
        <v>0</v>
      </c>
      <c r="AL190" s="144">
        <f>'[3]Relatório Empregados II'!$DE191:$DE191</f>
        <v>0</v>
      </c>
      <c r="AM190" s="144">
        <f>'[3]Relatório Empregados II'!$DH191</f>
        <v>0</v>
      </c>
      <c r="AN190" s="161">
        <f>'[3]Relatório Empregados II'!$DJ191</f>
        <v>0</v>
      </c>
      <c r="AO190" s="144">
        <f>'[3]Relatório Empregados II'!$DL191</f>
        <v>0</v>
      </c>
      <c r="AP190" s="144">
        <f>'[3]Relatório Empregados II'!$DM$3:$DM191</f>
        <v>0</v>
      </c>
      <c r="AQ190" s="145"/>
      <c r="AR190" s="145"/>
      <c r="AS190" s="144">
        <f>'[3]Relatório Empregados II'!$DQ191:$DQ191</f>
        <v>0</v>
      </c>
      <c r="AT190" s="173">
        <f>'[3]Relatório Empregados II'!$DT191</f>
        <v>0</v>
      </c>
      <c r="AU190" s="171">
        <f>'[3]Relatório Empregados II'!$DV191</f>
        <v>0</v>
      </c>
      <c r="AV190" s="171">
        <f>'[3]Relatório Empregados II'!$DX191</f>
        <v>0</v>
      </c>
      <c r="AW190" s="160">
        <f>'[3]Relatório Empregados II'!$DZ191</f>
        <v>0</v>
      </c>
      <c r="AX190" s="160">
        <f>'[3]Relatório Empregados II'!$EB191</f>
        <v>0</v>
      </c>
      <c r="AY190" s="171">
        <f>'[3]Relatório Empregados II'!$ED191</f>
        <v>0</v>
      </c>
      <c r="AZ190" s="160">
        <f>'[3]Relatório Empregados II'!$EH191</f>
        <v>0</v>
      </c>
      <c r="BA190" s="160">
        <f>'[3]Relatório Empregados II'!$EJ191</f>
        <v>0</v>
      </c>
    </row>
    <row r="191" spans="1:53">
      <c r="A191" s="174">
        <f>IFERROR(('[3]Relatório Empregados II'!$A192:$B192),"")</f>
        <v>0</v>
      </c>
      <c r="B191" s="146">
        <f>'[3]Relatório Empregados II'!$D192:$D192</f>
        <v>0</v>
      </c>
      <c r="C191" s="162">
        <f>'[3]Relatório Empregados II'!$G192:$G192</f>
        <v>0</v>
      </c>
      <c r="D191" s="165">
        <f>'[3]Relatório Empregados II'!$J192</f>
        <v>0</v>
      </c>
      <c r="E191" s="147">
        <f>'[3]Relatório Empregados II'!$L192:L192</f>
        <v>0</v>
      </c>
      <c r="F191" s="148">
        <f>'[3]Relatório Empregados II'!$P192:$P192</f>
        <v>0</v>
      </c>
      <c r="G191" s="177" cm="1">
        <f t="array" ref="G191">'[3]Relatório Empregados II'!$T192:T192</f>
        <v>0</v>
      </c>
      <c r="H191" s="149">
        <f>'[3]Relatório Empregados II'!$W192</f>
        <v>0</v>
      </c>
      <c r="I191" s="150">
        <f>'[3]Relatório Empregados II'!$Y192:$Y192</f>
        <v>0</v>
      </c>
      <c r="J191" s="151">
        <f>'[3]Relatório Empregados II'!$AB192:$AB192</f>
        <v>0</v>
      </c>
      <c r="K191" s="166">
        <f>'[3]Relatório Empregados II'!$AE192:$AE192</f>
        <v>0</v>
      </c>
      <c r="L191" s="167" cm="1">
        <f t="array" ref="L191">'[3]Relatório Empregados II'!$AI192:$AI192</f>
        <v>0</v>
      </c>
      <c r="M191" s="153">
        <f>'[3]Relatório Empregados II'!$AL192:$AL192</f>
        <v>0</v>
      </c>
      <c r="N191" s="154">
        <f>'[3]Relatório Empregados II'!$AP192</f>
        <v>0</v>
      </c>
      <c r="O191" s="167">
        <f>'[3]Relatório Empregados II'!$AR192</f>
        <v>0</v>
      </c>
      <c r="P191" s="155">
        <f>'[3]Relatório Empregados II'!$AT192:$AT192</f>
        <v>0</v>
      </c>
      <c r="Q191" s="156">
        <f>'[3]Relatório Empregados II'!$AX192:$AX192</f>
        <v>0</v>
      </c>
      <c r="R191" s="157">
        <f>'[3]Relatório Empregados II'!$BA192:$BA192</f>
        <v>0</v>
      </c>
      <c r="S191" s="158">
        <f>'[3]Relatório Empregados II'!$BE192:$BE192</f>
        <v>0</v>
      </c>
      <c r="T191" s="158">
        <f>'[3]Relatório Empregados II'!$BH192:$BH192</f>
        <v>0</v>
      </c>
      <c r="U191" s="152">
        <f>'[3]Relatório Empregados II'!$BK192:$BK192</f>
        <v>0</v>
      </c>
      <c r="V191" s="169">
        <f>'[3]Relatório Empregados II'!$BN192</f>
        <v>0</v>
      </c>
      <c r="W191" s="210">
        <f>'[3]Relatório Empregados II'!$BP192</f>
        <v>0</v>
      </c>
      <c r="X191" s="144">
        <f>'[3]Relatório Empregados II'!$BR192:$BR192</f>
        <v>0</v>
      </c>
      <c r="Y191" s="161">
        <f>'[3]Relatório Empregados II'!$BU192</f>
        <v>0</v>
      </c>
      <c r="Z191" s="171">
        <f>'[3]Relatório Empregados II'!$BW192:$BW192</f>
        <v>0</v>
      </c>
      <c r="AA191" s="172">
        <f>'[3]Relatório Empregados II'!$CA192:$CA192</f>
        <v>0</v>
      </c>
      <c r="AB191" s="172">
        <f>'[3]Relatório Empregados II'!$CD192:$CD192</f>
        <v>0</v>
      </c>
      <c r="AC191" s="172">
        <f>'[3]Relatório Empregados II'!$CG192:$CG192</f>
        <v>0</v>
      </c>
      <c r="AD191" s="172">
        <f>'[3]Relatório Empregados II'!$CJ192</f>
        <v>0</v>
      </c>
      <c r="AE191" s="172">
        <f>'[3]Relatório Empregados II'!$CL192</f>
        <v>0</v>
      </c>
      <c r="AF191" s="172">
        <f>'[3]Relatório Empregados II'!$CN192:$CN192</f>
        <v>0</v>
      </c>
      <c r="AG191" s="172">
        <f>'[3]Relatório Empregados II'!$CQ192</f>
        <v>0</v>
      </c>
      <c r="AH191" s="144">
        <f>'[3]Relatório Empregados II'!$CS192:$CS192</f>
        <v>0</v>
      </c>
      <c r="AI191" s="161">
        <f>'[3]Relatório Empregados II'!$CV192:$CV192</f>
        <v>0</v>
      </c>
      <c r="AJ191" s="144">
        <f>'[3]Relatório Empregados II'!$CY192:$CY192</f>
        <v>0</v>
      </c>
      <c r="AK191" s="161">
        <f>'[3]Relatório Empregados II'!$DB192:$DB192</f>
        <v>0</v>
      </c>
      <c r="AL191" s="144">
        <f>'[3]Relatório Empregados II'!$DE192:$DE192</f>
        <v>0</v>
      </c>
      <c r="AM191" s="144">
        <f>'[3]Relatório Empregados II'!$DH192</f>
        <v>0</v>
      </c>
      <c r="AN191" s="161">
        <f>'[3]Relatório Empregados II'!$DJ192</f>
        <v>0</v>
      </c>
      <c r="AO191" s="144">
        <f>'[3]Relatório Empregados II'!$DL192</f>
        <v>0</v>
      </c>
      <c r="AP191" s="144">
        <f>'[3]Relatório Empregados II'!$DM$3:$DM192</f>
        <v>0</v>
      </c>
      <c r="AQ191" s="145"/>
      <c r="AR191" s="145"/>
      <c r="AS191" s="144">
        <f>'[3]Relatório Empregados II'!$DQ192:$DQ192</f>
        <v>0</v>
      </c>
      <c r="AT191" s="173">
        <f>'[3]Relatório Empregados II'!$DT192</f>
        <v>0</v>
      </c>
      <c r="AU191" s="171">
        <f>'[3]Relatório Empregados II'!$DV192</f>
        <v>0</v>
      </c>
      <c r="AV191" s="171">
        <f>'[3]Relatório Empregados II'!$DX192</f>
        <v>0</v>
      </c>
      <c r="AW191" s="160">
        <f>'[3]Relatório Empregados II'!$DZ192</f>
        <v>0</v>
      </c>
      <c r="AX191" s="160">
        <f>'[3]Relatório Empregados II'!$EB192</f>
        <v>0</v>
      </c>
      <c r="AY191" s="171">
        <f>'[3]Relatório Empregados II'!$ED192</f>
        <v>0</v>
      </c>
      <c r="AZ191" s="160">
        <f>'[3]Relatório Empregados II'!$EH192</f>
        <v>0</v>
      </c>
      <c r="BA191" s="160">
        <f>'[3]Relatório Empregados II'!$EJ192</f>
        <v>0</v>
      </c>
    </row>
    <row r="192" spans="1:53">
      <c r="A192" s="174">
        <f>IFERROR(('[3]Relatório Empregados II'!$A193:$B193),"")</f>
        <v>0</v>
      </c>
      <c r="B192" s="146">
        <f>'[3]Relatório Empregados II'!$D193:$D193</f>
        <v>0</v>
      </c>
      <c r="C192" s="162">
        <f>'[3]Relatório Empregados II'!$G193:$G193</f>
        <v>0</v>
      </c>
      <c r="D192" s="165">
        <f>'[3]Relatório Empregados II'!$J193</f>
        <v>0</v>
      </c>
      <c r="E192" s="147">
        <f>'[3]Relatório Empregados II'!$L193:L193</f>
        <v>0</v>
      </c>
      <c r="F192" s="148">
        <f>'[3]Relatório Empregados II'!$P193:$P193</f>
        <v>0</v>
      </c>
      <c r="G192" s="177" cm="1">
        <f t="array" ref="G192">'[3]Relatório Empregados II'!$T193:T193</f>
        <v>0</v>
      </c>
      <c r="H192" s="149">
        <f>'[3]Relatório Empregados II'!$W193</f>
        <v>0</v>
      </c>
      <c r="I192" s="150">
        <f>'[3]Relatório Empregados II'!$Y193:$Y193</f>
        <v>0</v>
      </c>
      <c r="J192" s="151">
        <f>'[3]Relatório Empregados II'!$AB193:$AB193</f>
        <v>0</v>
      </c>
      <c r="K192" s="166">
        <f>'[3]Relatório Empregados II'!$AE193:$AE193</f>
        <v>0</v>
      </c>
      <c r="L192" s="167" cm="1">
        <f t="array" ref="L192">'[3]Relatório Empregados II'!$AI193:$AI193</f>
        <v>0</v>
      </c>
      <c r="M192" s="153">
        <f>'[3]Relatório Empregados II'!$AL193:$AL193</f>
        <v>0</v>
      </c>
      <c r="N192" s="154">
        <f>'[3]Relatório Empregados II'!$AP193</f>
        <v>0</v>
      </c>
      <c r="O192" s="167">
        <f>'[3]Relatório Empregados II'!$AR193</f>
        <v>0</v>
      </c>
      <c r="P192" s="155">
        <f>'[3]Relatório Empregados II'!$AT193:$AT193</f>
        <v>0</v>
      </c>
      <c r="Q192" s="156">
        <f>'[3]Relatório Empregados II'!$AX193:$AX193</f>
        <v>0</v>
      </c>
      <c r="R192" s="157">
        <f>'[3]Relatório Empregados II'!$BA193:$BA193</f>
        <v>0</v>
      </c>
      <c r="S192" s="158">
        <f>'[3]Relatório Empregados II'!$BE193:$BE193</f>
        <v>0</v>
      </c>
      <c r="T192" s="158">
        <f>'[3]Relatório Empregados II'!$BH193:$BH193</f>
        <v>0</v>
      </c>
      <c r="U192" s="152">
        <f>'[3]Relatório Empregados II'!$BK193:$BK193</f>
        <v>0</v>
      </c>
      <c r="V192" s="169">
        <f>'[3]Relatório Empregados II'!$BN193</f>
        <v>0</v>
      </c>
      <c r="W192" s="210">
        <f>'[3]Relatório Empregados II'!$BP193</f>
        <v>0</v>
      </c>
      <c r="X192" s="144">
        <f>'[3]Relatório Empregados II'!$BR193:$BR193</f>
        <v>0</v>
      </c>
      <c r="Y192" s="161">
        <f>'[3]Relatório Empregados II'!$BU193</f>
        <v>0</v>
      </c>
      <c r="Z192" s="171">
        <f>'[3]Relatório Empregados II'!$BW193:$BW193</f>
        <v>0</v>
      </c>
      <c r="AA192" s="172">
        <f>'[3]Relatório Empregados II'!$CA193:$CA193</f>
        <v>0</v>
      </c>
      <c r="AB192" s="172">
        <f>'[3]Relatório Empregados II'!$CD193:$CD193</f>
        <v>0</v>
      </c>
      <c r="AC192" s="172">
        <f>'[3]Relatório Empregados II'!$CG193:$CG193</f>
        <v>0</v>
      </c>
      <c r="AD192" s="172">
        <f>'[3]Relatório Empregados II'!$CJ193</f>
        <v>0</v>
      </c>
      <c r="AE192" s="172">
        <f>'[3]Relatório Empregados II'!$CL193</f>
        <v>0</v>
      </c>
      <c r="AF192" s="172">
        <f>'[3]Relatório Empregados II'!$CN193:$CN193</f>
        <v>0</v>
      </c>
      <c r="AG192" s="172">
        <f>'[3]Relatório Empregados II'!$CQ193</f>
        <v>0</v>
      </c>
      <c r="AH192" s="144">
        <f>'[3]Relatório Empregados II'!$CS193:$CS193</f>
        <v>0</v>
      </c>
      <c r="AI192" s="161">
        <f>'[3]Relatório Empregados II'!$CV193:$CV193</f>
        <v>0</v>
      </c>
      <c r="AJ192" s="144">
        <f>'[3]Relatório Empregados II'!$CY193:$CY193</f>
        <v>0</v>
      </c>
      <c r="AK192" s="161">
        <f>'[3]Relatório Empregados II'!$DB193:$DB193</f>
        <v>0</v>
      </c>
      <c r="AL192" s="144">
        <f>'[3]Relatório Empregados II'!$DE193:$DE193</f>
        <v>0</v>
      </c>
      <c r="AM192" s="144">
        <f>'[3]Relatório Empregados II'!$DH193</f>
        <v>0</v>
      </c>
      <c r="AN192" s="161">
        <f>'[3]Relatório Empregados II'!$DJ193</f>
        <v>0</v>
      </c>
      <c r="AO192" s="144">
        <f>'[3]Relatório Empregados II'!$DL193</f>
        <v>0</v>
      </c>
      <c r="AP192" s="144">
        <f>'[3]Relatório Empregados II'!$DM$3:$DM193</f>
        <v>0</v>
      </c>
      <c r="AQ192" s="145"/>
      <c r="AR192" s="145"/>
      <c r="AS192" s="144">
        <f>'[3]Relatório Empregados II'!$DQ193:$DQ193</f>
        <v>0</v>
      </c>
      <c r="AT192" s="173">
        <f>'[3]Relatório Empregados II'!$DT193</f>
        <v>0</v>
      </c>
      <c r="AU192" s="171">
        <f>'[3]Relatório Empregados II'!$DV193</f>
        <v>0</v>
      </c>
      <c r="AV192" s="171">
        <f>'[3]Relatório Empregados II'!$DX193</f>
        <v>0</v>
      </c>
      <c r="AW192" s="160">
        <f>'[3]Relatório Empregados II'!$DZ193</f>
        <v>0</v>
      </c>
      <c r="AX192" s="160">
        <f>'[3]Relatório Empregados II'!$EB193</f>
        <v>0</v>
      </c>
      <c r="AY192" s="171">
        <f>'[3]Relatório Empregados II'!$ED193</f>
        <v>0</v>
      </c>
      <c r="AZ192" s="160">
        <f>'[3]Relatório Empregados II'!$EH193</f>
        <v>0</v>
      </c>
      <c r="BA192" s="160">
        <f>'[3]Relatório Empregados II'!$EJ193</f>
        <v>0</v>
      </c>
    </row>
    <row r="193" spans="1:53">
      <c r="A193" s="174">
        <f>IFERROR(('[3]Relatório Empregados II'!$A194:$B194),"")</f>
        <v>0</v>
      </c>
      <c r="B193" s="146">
        <f>'[3]Relatório Empregados II'!$D194:$D194</f>
        <v>0</v>
      </c>
      <c r="C193" s="162">
        <f>'[3]Relatório Empregados II'!$G194:$G194</f>
        <v>0</v>
      </c>
      <c r="D193" s="165">
        <f>'[3]Relatório Empregados II'!$J194</f>
        <v>0</v>
      </c>
      <c r="E193" s="147">
        <f>'[3]Relatório Empregados II'!$L194:L194</f>
        <v>0</v>
      </c>
      <c r="F193" s="148">
        <f>'[3]Relatório Empregados II'!$P194:$P194</f>
        <v>0</v>
      </c>
      <c r="G193" s="177" cm="1">
        <f t="array" ref="G193">'[3]Relatório Empregados II'!$T194:T194</f>
        <v>0</v>
      </c>
      <c r="H193" s="149">
        <f>'[3]Relatório Empregados II'!$W194</f>
        <v>0</v>
      </c>
      <c r="I193" s="150">
        <f>'[3]Relatório Empregados II'!$Y194:$Y194</f>
        <v>0</v>
      </c>
      <c r="J193" s="151">
        <f>'[3]Relatório Empregados II'!$AB194:$AB194</f>
        <v>0</v>
      </c>
      <c r="K193" s="166">
        <f>'[3]Relatório Empregados II'!$AE194:$AE194</f>
        <v>0</v>
      </c>
      <c r="L193" s="167" cm="1">
        <f t="array" ref="L193">'[3]Relatório Empregados II'!$AI194:$AI194</f>
        <v>0</v>
      </c>
      <c r="M193" s="153">
        <f>'[3]Relatório Empregados II'!$AL194:$AL194</f>
        <v>0</v>
      </c>
      <c r="N193" s="154">
        <f>'[3]Relatório Empregados II'!$AP194</f>
        <v>0</v>
      </c>
      <c r="O193" s="167">
        <f>'[3]Relatório Empregados II'!$AR194</f>
        <v>0</v>
      </c>
      <c r="P193" s="155">
        <f>'[3]Relatório Empregados II'!$AT194:$AT194</f>
        <v>0</v>
      </c>
      <c r="Q193" s="156">
        <f>'[3]Relatório Empregados II'!$AX194:$AX194</f>
        <v>0</v>
      </c>
      <c r="R193" s="157">
        <f>'[3]Relatório Empregados II'!$BA194:$BA194</f>
        <v>0</v>
      </c>
      <c r="S193" s="158">
        <f>'[3]Relatório Empregados II'!$BE194:$BE194</f>
        <v>0</v>
      </c>
      <c r="T193" s="158">
        <f>'[3]Relatório Empregados II'!$BH194:$BH194</f>
        <v>0</v>
      </c>
      <c r="U193" s="152">
        <f>'[3]Relatório Empregados II'!$BK194:$BK194</f>
        <v>0</v>
      </c>
      <c r="V193" s="169">
        <f>'[3]Relatório Empregados II'!$BN194</f>
        <v>0</v>
      </c>
      <c r="W193" s="210">
        <f>'[3]Relatório Empregados II'!$BP194</f>
        <v>0</v>
      </c>
      <c r="X193" s="144">
        <f>'[3]Relatório Empregados II'!$BR194:$BR194</f>
        <v>0</v>
      </c>
      <c r="Y193" s="161">
        <f>'[3]Relatório Empregados II'!$BU194</f>
        <v>0</v>
      </c>
      <c r="Z193" s="171">
        <f>'[3]Relatório Empregados II'!$BW194:$BW194</f>
        <v>0</v>
      </c>
      <c r="AA193" s="172">
        <f>'[3]Relatório Empregados II'!$CA194:$CA194</f>
        <v>0</v>
      </c>
      <c r="AB193" s="172">
        <f>'[3]Relatório Empregados II'!$CD194:$CD194</f>
        <v>0</v>
      </c>
      <c r="AC193" s="172">
        <f>'[3]Relatório Empregados II'!$CG194:$CG194</f>
        <v>0</v>
      </c>
      <c r="AD193" s="172">
        <f>'[3]Relatório Empregados II'!$CJ194</f>
        <v>0</v>
      </c>
      <c r="AE193" s="172">
        <f>'[3]Relatório Empregados II'!$CL194</f>
        <v>0</v>
      </c>
      <c r="AF193" s="172">
        <f>'[3]Relatório Empregados II'!$CN194:$CN194</f>
        <v>0</v>
      </c>
      <c r="AG193" s="172">
        <f>'[3]Relatório Empregados II'!$CQ194</f>
        <v>0</v>
      </c>
      <c r="AH193" s="144">
        <f>'[3]Relatório Empregados II'!$CS194:$CS194</f>
        <v>0</v>
      </c>
      <c r="AI193" s="161">
        <f>'[3]Relatório Empregados II'!$CV194:$CV194</f>
        <v>0</v>
      </c>
      <c r="AJ193" s="144">
        <f>'[3]Relatório Empregados II'!$CY194:$CY194</f>
        <v>0</v>
      </c>
      <c r="AK193" s="161">
        <f>'[3]Relatório Empregados II'!$DB194:$DB194</f>
        <v>0</v>
      </c>
      <c r="AL193" s="144">
        <f>'[3]Relatório Empregados II'!$DE194:$DE194</f>
        <v>0</v>
      </c>
      <c r="AM193" s="144">
        <f>'[3]Relatório Empregados II'!$DH194</f>
        <v>0</v>
      </c>
      <c r="AN193" s="161">
        <f>'[3]Relatório Empregados II'!$DJ194</f>
        <v>0</v>
      </c>
      <c r="AO193" s="144">
        <f>'[3]Relatório Empregados II'!$DL194</f>
        <v>0</v>
      </c>
      <c r="AP193" s="144">
        <f>'[3]Relatório Empregados II'!$DM$3:$DM194</f>
        <v>0</v>
      </c>
      <c r="AQ193" s="145"/>
      <c r="AR193" s="145"/>
      <c r="AS193" s="144">
        <f>'[3]Relatório Empregados II'!$DQ194:$DQ194</f>
        <v>0</v>
      </c>
      <c r="AT193" s="173">
        <f>'[3]Relatório Empregados II'!$DT194</f>
        <v>0</v>
      </c>
      <c r="AU193" s="171">
        <f>'[3]Relatório Empregados II'!$DV194</f>
        <v>0</v>
      </c>
      <c r="AV193" s="171">
        <f>'[3]Relatório Empregados II'!$DX194</f>
        <v>0</v>
      </c>
      <c r="AW193" s="160">
        <f>'[3]Relatório Empregados II'!$DZ194</f>
        <v>0</v>
      </c>
      <c r="AX193" s="160">
        <f>'[3]Relatório Empregados II'!$EB194</f>
        <v>0</v>
      </c>
      <c r="AY193" s="171">
        <f>'[3]Relatório Empregados II'!$ED194</f>
        <v>0</v>
      </c>
      <c r="AZ193" s="160">
        <f>'[3]Relatório Empregados II'!$EH194</f>
        <v>0</v>
      </c>
      <c r="BA193" s="160">
        <f>'[3]Relatório Empregados II'!$EJ194</f>
        <v>0</v>
      </c>
    </row>
    <row r="194" spans="1:53">
      <c r="A194" s="174">
        <f>IFERROR(('[3]Relatório Empregados II'!$A195:$B195),"")</f>
        <v>0</v>
      </c>
      <c r="B194" s="146">
        <f>'[3]Relatório Empregados II'!$D195:$D195</f>
        <v>0</v>
      </c>
      <c r="C194" s="162">
        <f>'[3]Relatório Empregados II'!$G195:$G195</f>
        <v>0</v>
      </c>
      <c r="D194" s="165">
        <f>'[3]Relatório Empregados II'!$J195</f>
        <v>0</v>
      </c>
      <c r="E194" s="147">
        <f>'[3]Relatório Empregados II'!$L195:L195</f>
        <v>0</v>
      </c>
      <c r="F194" s="148">
        <f>'[3]Relatório Empregados II'!$P195:$P195</f>
        <v>0</v>
      </c>
      <c r="G194" s="177" cm="1">
        <f t="array" ref="G194">'[3]Relatório Empregados II'!$T195:T195</f>
        <v>0</v>
      </c>
      <c r="H194" s="149">
        <f>'[3]Relatório Empregados II'!$W195</f>
        <v>0</v>
      </c>
      <c r="I194" s="150">
        <f>'[3]Relatório Empregados II'!$Y195:$Y195</f>
        <v>0</v>
      </c>
      <c r="J194" s="151">
        <f>'[3]Relatório Empregados II'!$AB195:$AB195</f>
        <v>0</v>
      </c>
      <c r="K194" s="166">
        <f>'[3]Relatório Empregados II'!$AE195:$AE195</f>
        <v>0</v>
      </c>
      <c r="L194" s="167" cm="1">
        <f t="array" ref="L194">'[3]Relatório Empregados II'!$AI195:$AI195</f>
        <v>0</v>
      </c>
      <c r="M194" s="153">
        <f>'[3]Relatório Empregados II'!$AL195:$AL195</f>
        <v>0</v>
      </c>
      <c r="N194" s="154">
        <f>'[3]Relatório Empregados II'!$AP195</f>
        <v>0</v>
      </c>
      <c r="O194" s="167">
        <f>'[3]Relatório Empregados II'!$AR195</f>
        <v>0</v>
      </c>
      <c r="P194" s="155">
        <f>'[3]Relatório Empregados II'!$AT195:$AT195</f>
        <v>0</v>
      </c>
      <c r="Q194" s="156">
        <f>'[3]Relatório Empregados II'!$AX195:$AX195</f>
        <v>0</v>
      </c>
      <c r="R194" s="157">
        <f>'[3]Relatório Empregados II'!$BA195:$BA195</f>
        <v>0</v>
      </c>
      <c r="S194" s="158">
        <f>'[3]Relatório Empregados II'!$BE195:$BE195</f>
        <v>0</v>
      </c>
      <c r="T194" s="158">
        <f>'[3]Relatório Empregados II'!$BH195:$BH195</f>
        <v>0</v>
      </c>
      <c r="U194" s="152">
        <f>'[3]Relatório Empregados II'!$BK195:$BK195</f>
        <v>0</v>
      </c>
      <c r="V194" s="169">
        <f>'[3]Relatório Empregados II'!$BN195</f>
        <v>0</v>
      </c>
      <c r="W194" s="210">
        <f>'[3]Relatório Empregados II'!$BP195</f>
        <v>0</v>
      </c>
      <c r="X194" s="144">
        <f>'[3]Relatório Empregados II'!$BR195:$BR195</f>
        <v>0</v>
      </c>
      <c r="Y194" s="161">
        <f>'[3]Relatório Empregados II'!$BU195</f>
        <v>0</v>
      </c>
      <c r="Z194" s="171">
        <f>'[3]Relatório Empregados II'!$BW195:$BW195</f>
        <v>0</v>
      </c>
      <c r="AA194" s="172">
        <f>'[3]Relatório Empregados II'!$CA195:$CA195</f>
        <v>0</v>
      </c>
      <c r="AB194" s="172">
        <f>'[3]Relatório Empregados II'!$CD195:$CD195</f>
        <v>0</v>
      </c>
      <c r="AC194" s="172">
        <f>'[3]Relatório Empregados II'!$CG195:$CG195</f>
        <v>0</v>
      </c>
      <c r="AD194" s="172">
        <f>'[3]Relatório Empregados II'!$CJ195</f>
        <v>0</v>
      </c>
      <c r="AE194" s="172">
        <f>'[3]Relatório Empregados II'!$CL195</f>
        <v>0</v>
      </c>
      <c r="AF194" s="172">
        <f>'[3]Relatório Empregados II'!$CN195:$CN195</f>
        <v>0</v>
      </c>
      <c r="AG194" s="172">
        <f>'[3]Relatório Empregados II'!$CQ195</f>
        <v>0</v>
      </c>
      <c r="AH194" s="144">
        <f>'[3]Relatório Empregados II'!$CS195:$CS195</f>
        <v>0</v>
      </c>
      <c r="AI194" s="161">
        <f>'[3]Relatório Empregados II'!$CV195:$CV195</f>
        <v>0</v>
      </c>
      <c r="AJ194" s="144">
        <f>'[3]Relatório Empregados II'!$CY195:$CY195</f>
        <v>0</v>
      </c>
      <c r="AK194" s="161">
        <f>'[3]Relatório Empregados II'!$DB195:$DB195</f>
        <v>0</v>
      </c>
      <c r="AL194" s="144">
        <f>'[3]Relatório Empregados II'!$DE195:$DE195</f>
        <v>0</v>
      </c>
      <c r="AM194" s="144">
        <f>'[3]Relatório Empregados II'!$DH195</f>
        <v>0</v>
      </c>
      <c r="AN194" s="161">
        <f>'[3]Relatório Empregados II'!$DJ195</f>
        <v>0</v>
      </c>
      <c r="AO194" s="144">
        <f>'[3]Relatório Empregados II'!$DL195</f>
        <v>0</v>
      </c>
      <c r="AP194" s="144">
        <f>'[3]Relatório Empregados II'!$DM$3:$DM195</f>
        <v>0</v>
      </c>
      <c r="AQ194" s="145"/>
      <c r="AR194" s="145"/>
      <c r="AS194" s="144">
        <f>'[3]Relatório Empregados II'!$DQ195:$DQ195</f>
        <v>0</v>
      </c>
      <c r="AT194" s="173">
        <f>'[3]Relatório Empregados II'!$DT195</f>
        <v>0</v>
      </c>
      <c r="AU194" s="171">
        <f>'[3]Relatório Empregados II'!$DV195</f>
        <v>0</v>
      </c>
      <c r="AV194" s="171">
        <f>'[3]Relatório Empregados II'!$DX195</f>
        <v>0</v>
      </c>
      <c r="AW194" s="160">
        <f>'[3]Relatório Empregados II'!$DZ195</f>
        <v>0</v>
      </c>
      <c r="AX194" s="160">
        <f>'[3]Relatório Empregados II'!$EB195</f>
        <v>0</v>
      </c>
      <c r="AY194" s="171">
        <f>'[3]Relatório Empregados II'!$ED195</f>
        <v>0</v>
      </c>
      <c r="AZ194" s="160">
        <f>'[3]Relatório Empregados II'!$EH195</f>
        <v>0</v>
      </c>
      <c r="BA194" s="160">
        <f>'[3]Relatório Empregados II'!$EJ195</f>
        <v>0</v>
      </c>
    </row>
    <row r="195" spans="1:53">
      <c r="A195" s="174">
        <f>IFERROR(('[3]Relatório Empregados II'!$A196:$B196),"")</f>
        <v>0</v>
      </c>
      <c r="B195" s="146">
        <f>'[3]Relatório Empregados II'!$D196:$D196</f>
        <v>0</v>
      </c>
      <c r="C195" s="162">
        <f>'[3]Relatório Empregados II'!$G196:$G196</f>
        <v>0</v>
      </c>
      <c r="D195" s="165">
        <f>'[3]Relatório Empregados II'!$J196</f>
        <v>0</v>
      </c>
      <c r="E195" s="147">
        <f>'[3]Relatório Empregados II'!$L196:L196</f>
        <v>0</v>
      </c>
      <c r="F195" s="148">
        <f>'[3]Relatório Empregados II'!$P196:$P196</f>
        <v>0</v>
      </c>
      <c r="G195" s="177" cm="1">
        <f t="array" ref="G195">'[3]Relatório Empregados II'!$T196:T196</f>
        <v>0</v>
      </c>
      <c r="H195" s="149">
        <f>'[3]Relatório Empregados II'!$W196</f>
        <v>0</v>
      </c>
      <c r="I195" s="150">
        <f>'[3]Relatório Empregados II'!$Y196:$Y196</f>
        <v>0</v>
      </c>
      <c r="J195" s="151">
        <f>'[3]Relatório Empregados II'!$AB196:$AB196</f>
        <v>0</v>
      </c>
      <c r="K195" s="166">
        <f>'[3]Relatório Empregados II'!$AE196:$AE196</f>
        <v>0</v>
      </c>
      <c r="L195" s="167" cm="1">
        <f t="array" ref="L195">'[3]Relatório Empregados II'!$AI196:$AI196</f>
        <v>0</v>
      </c>
      <c r="M195" s="153">
        <f>'[3]Relatório Empregados II'!$AL196:$AL196</f>
        <v>0</v>
      </c>
      <c r="N195" s="154">
        <f>'[3]Relatório Empregados II'!$AP196</f>
        <v>0</v>
      </c>
      <c r="O195" s="167">
        <f>'[3]Relatório Empregados II'!$AR196</f>
        <v>0</v>
      </c>
      <c r="P195" s="155">
        <f>'[3]Relatório Empregados II'!$AT196:$AT196</f>
        <v>0</v>
      </c>
      <c r="Q195" s="156">
        <f>'[3]Relatório Empregados II'!$AX196:$AX196</f>
        <v>0</v>
      </c>
      <c r="R195" s="157">
        <f>'[3]Relatório Empregados II'!$BA196:$BA196</f>
        <v>0</v>
      </c>
      <c r="S195" s="158">
        <f>'[3]Relatório Empregados II'!$BE196:$BE196</f>
        <v>0</v>
      </c>
      <c r="T195" s="158">
        <f>'[3]Relatório Empregados II'!$BH196:$BH196</f>
        <v>0</v>
      </c>
      <c r="U195" s="152">
        <f>'[3]Relatório Empregados II'!$BK196:$BK196</f>
        <v>0</v>
      </c>
      <c r="V195" s="169">
        <f>'[3]Relatório Empregados II'!$BN196</f>
        <v>0</v>
      </c>
      <c r="W195" s="210">
        <f>'[3]Relatório Empregados II'!$BP196</f>
        <v>0</v>
      </c>
      <c r="X195" s="144">
        <f>'[3]Relatório Empregados II'!$BR196:$BR196</f>
        <v>0</v>
      </c>
      <c r="Y195" s="161">
        <f>'[3]Relatório Empregados II'!$BU196</f>
        <v>0</v>
      </c>
      <c r="Z195" s="171">
        <f>'[3]Relatório Empregados II'!$BW196:$BW196</f>
        <v>0</v>
      </c>
      <c r="AA195" s="172">
        <f>'[3]Relatório Empregados II'!$CA196:$CA196</f>
        <v>0</v>
      </c>
      <c r="AB195" s="172">
        <f>'[3]Relatório Empregados II'!$CD196:$CD196</f>
        <v>0</v>
      </c>
      <c r="AC195" s="172">
        <f>'[3]Relatório Empregados II'!$CG196:$CG196</f>
        <v>0</v>
      </c>
      <c r="AD195" s="172">
        <f>'[3]Relatório Empregados II'!$CJ196</f>
        <v>0</v>
      </c>
      <c r="AE195" s="172">
        <f>'[3]Relatório Empregados II'!$CL196</f>
        <v>0</v>
      </c>
      <c r="AF195" s="172">
        <f>'[3]Relatório Empregados II'!$CN196:$CN196</f>
        <v>0</v>
      </c>
      <c r="AG195" s="172">
        <f>'[3]Relatório Empregados II'!$CQ196</f>
        <v>0</v>
      </c>
      <c r="AH195" s="144">
        <f>'[3]Relatório Empregados II'!$CS196:$CS196</f>
        <v>0</v>
      </c>
      <c r="AI195" s="161">
        <f>'[3]Relatório Empregados II'!$CV196:$CV196</f>
        <v>0</v>
      </c>
      <c r="AJ195" s="144">
        <f>'[3]Relatório Empregados II'!$CY196:$CY196</f>
        <v>0</v>
      </c>
      <c r="AK195" s="161">
        <f>'[3]Relatório Empregados II'!$DB196:$DB196</f>
        <v>0</v>
      </c>
      <c r="AL195" s="144">
        <f>'[3]Relatório Empregados II'!$DE196:$DE196</f>
        <v>0</v>
      </c>
      <c r="AM195" s="144">
        <f>'[3]Relatório Empregados II'!$DH196</f>
        <v>0</v>
      </c>
      <c r="AN195" s="161">
        <f>'[3]Relatório Empregados II'!$DJ196</f>
        <v>0</v>
      </c>
      <c r="AO195" s="144">
        <f>'[3]Relatório Empregados II'!$DL196</f>
        <v>0</v>
      </c>
      <c r="AP195" s="144">
        <f>'[3]Relatório Empregados II'!$DM$3:$DM196</f>
        <v>0</v>
      </c>
      <c r="AQ195" s="145"/>
      <c r="AR195" s="145"/>
      <c r="AS195" s="144">
        <f>'[3]Relatório Empregados II'!$DQ196:$DQ196</f>
        <v>0</v>
      </c>
      <c r="AT195" s="173">
        <f>'[3]Relatório Empregados II'!$DT196</f>
        <v>0</v>
      </c>
      <c r="AU195" s="171">
        <f>'[3]Relatório Empregados II'!$DV196</f>
        <v>0</v>
      </c>
      <c r="AV195" s="171">
        <f>'[3]Relatório Empregados II'!$DX196</f>
        <v>0</v>
      </c>
      <c r="AW195" s="160">
        <f>'[3]Relatório Empregados II'!$DZ196</f>
        <v>0</v>
      </c>
      <c r="AX195" s="160">
        <f>'[3]Relatório Empregados II'!$EB196</f>
        <v>0</v>
      </c>
      <c r="AY195" s="171">
        <f>'[3]Relatório Empregados II'!$ED196</f>
        <v>0</v>
      </c>
      <c r="AZ195" s="160">
        <f>'[3]Relatório Empregados II'!$EH196</f>
        <v>0</v>
      </c>
      <c r="BA195" s="160">
        <f>'[3]Relatório Empregados II'!$EJ196</f>
        <v>0</v>
      </c>
    </row>
    <row r="196" spans="1:53">
      <c r="A196" s="174">
        <f>IFERROR(('[3]Relatório Empregados II'!$A197:$B197),"")</f>
        <v>0</v>
      </c>
      <c r="B196" s="146">
        <f>'[3]Relatório Empregados II'!$D197:$D197</f>
        <v>0</v>
      </c>
      <c r="C196" s="162">
        <f>'[3]Relatório Empregados II'!$G197:$G197</f>
        <v>0</v>
      </c>
      <c r="D196" s="165">
        <f>'[3]Relatório Empregados II'!$J197</f>
        <v>0</v>
      </c>
      <c r="E196" s="147">
        <f>'[3]Relatório Empregados II'!$L197:L197</f>
        <v>0</v>
      </c>
      <c r="F196" s="148">
        <f>'[3]Relatório Empregados II'!$P197:$P197</f>
        <v>0</v>
      </c>
      <c r="G196" s="177" cm="1">
        <f t="array" ref="G196">'[3]Relatório Empregados II'!$T197:T197</f>
        <v>0</v>
      </c>
      <c r="H196" s="149">
        <f>'[3]Relatório Empregados II'!$W197</f>
        <v>0</v>
      </c>
      <c r="I196" s="150">
        <f>'[3]Relatório Empregados II'!$Y197:$Y197</f>
        <v>0</v>
      </c>
      <c r="J196" s="151">
        <f>'[3]Relatório Empregados II'!$AB197:$AB197</f>
        <v>0</v>
      </c>
      <c r="K196" s="166">
        <f>'[3]Relatório Empregados II'!$AE197:$AE197</f>
        <v>0</v>
      </c>
      <c r="L196" s="167" cm="1">
        <f t="array" ref="L196">'[3]Relatório Empregados II'!$AI197:$AI197</f>
        <v>0</v>
      </c>
      <c r="M196" s="153">
        <f>'[3]Relatório Empregados II'!$AL197:$AL197</f>
        <v>0</v>
      </c>
      <c r="N196" s="154">
        <f>'[3]Relatório Empregados II'!$AP197</f>
        <v>0</v>
      </c>
      <c r="O196" s="167">
        <f>'[3]Relatório Empregados II'!$AR197</f>
        <v>0</v>
      </c>
      <c r="P196" s="155">
        <f>'[3]Relatório Empregados II'!$AT197:$AT197</f>
        <v>0</v>
      </c>
      <c r="Q196" s="156">
        <f>'[3]Relatório Empregados II'!$AX197:$AX197</f>
        <v>0</v>
      </c>
      <c r="R196" s="157">
        <f>'[3]Relatório Empregados II'!$BA197:$BA197</f>
        <v>0</v>
      </c>
      <c r="S196" s="158">
        <f>'[3]Relatório Empregados II'!$BE197:$BE197</f>
        <v>0</v>
      </c>
      <c r="T196" s="158">
        <f>'[3]Relatório Empregados II'!$BH197:$BH197</f>
        <v>0</v>
      </c>
      <c r="U196" s="152">
        <f>'[3]Relatório Empregados II'!$BK197:$BK197</f>
        <v>0</v>
      </c>
      <c r="V196" s="169">
        <f>'[3]Relatório Empregados II'!$BN197</f>
        <v>0</v>
      </c>
      <c r="W196" s="210">
        <f>'[3]Relatório Empregados II'!$BP197</f>
        <v>0</v>
      </c>
      <c r="X196" s="144">
        <f>'[3]Relatório Empregados II'!$BR197:$BR197</f>
        <v>0</v>
      </c>
      <c r="Y196" s="161">
        <f>'[3]Relatório Empregados II'!$BU197</f>
        <v>0</v>
      </c>
      <c r="Z196" s="171">
        <f>'[3]Relatório Empregados II'!$BW197:$BW197</f>
        <v>0</v>
      </c>
      <c r="AA196" s="172">
        <f>'[3]Relatório Empregados II'!$CA197:$CA197</f>
        <v>0</v>
      </c>
      <c r="AB196" s="172">
        <f>'[3]Relatório Empregados II'!$CD197:$CD197</f>
        <v>0</v>
      </c>
      <c r="AC196" s="172">
        <f>'[3]Relatório Empregados II'!$CG197:$CG197</f>
        <v>0</v>
      </c>
      <c r="AD196" s="172">
        <f>'[3]Relatório Empregados II'!$CJ197</f>
        <v>0</v>
      </c>
      <c r="AE196" s="172">
        <f>'[3]Relatório Empregados II'!$CL197</f>
        <v>0</v>
      </c>
      <c r="AF196" s="172">
        <f>'[3]Relatório Empregados II'!$CN197:$CN197</f>
        <v>0</v>
      </c>
      <c r="AG196" s="172">
        <f>'[3]Relatório Empregados II'!$CQ197</f>
        <v>0</v>
      </c>
      <c r="AH196" s="144">
        <f>'[3]Relatório Empregados II'!$CS197:$CS197</f>
        <v>0</v>
      </c>
      <c r="AI196" s="161">
        <f>'[3]Relatório Empregados II'!$CV197:$CV197</f>
        <v>0</v>
      </c>
      <c r="AJ196" s="144">
        <f>'[3]Relatório Empregados II'!$CY197:$CY197</f>
        <v>0</v>
      </c>
      <c r="AK196" s="161">
        <f>'[3]Relatório Empregados II'!$DB197:$DB197</f>
        <v>0</v>
      </c>
      <c r="AL196" s="144">
        <f>'[3]Relatório Empregados II'!$DE197:$DE197</f>
        <v>0</v>
      </c>
      <c r="AM196" s="144">
        <f>'[3]Relatório Empregados II'!$DH197</f>
        <v>0</v>
      </c>
      <c r="AN196" s="161">
        <f>'[3]Relatório Empregados II'!$DJ197</f>
        <v>0</v>
      </c>
      <c r="AO196" s="144">
        <f>'[3]Relatório Empregados II'!$DL197</f>
        <v>0</v>
      </c>
      <c r="AP196" s="144">
        <f>'[3]Relatório Empregados II'!$DM$3:$DM197</f>
        <v>0</v>
      </c>
      <c r="AQ196" s="145"/>
      <c r="AR196" s="145"/>
      <c r="AS196" s="144">
        <f>'[3]Relatório Empregados II'!$DQ197:$DQ197</f>
        <v>0</v>
      </c>
      <c r="AT196" s="173">
        <f>'[3]Relatório Empregados II'!$DT197</f>
        <v>0</v>
      </c>
      <c r="AU196" s="171">
        <f>'[3]Relatório Empregados II'!$DV197</f>
        <v>0</v>
      </c>
      <c r="AV196" s="171">
        <f>'[3]Relatório Empregados II'!$DX197</f>
        <v>0</v>
      </c>
      <c r="AW196" s="160">
        <f>'[3]Relatório Empregados II'!$DZ197</f>
        <v>0</v>
      </c>
      <c r="AX196" s="160">
        <f>'[3]Relatório Empregados II'!$EB197</f>
        <v>0</v>
      </c>
      <c r="AY196" s="171">
        <f>'[3]Relatório Empregados II'!$ED197</f>
        <v>0</v>
      </c>
      <c r="AZ196" s="160">
        <f>'[3]Relatório Empregados II'!$EH197</f>
        <v>0</v>
      </c>
      <c r="BA196" s="160">
        <f>'[3]Relatório Empregados II'!$EJ197</f>
        <v>0</v>
      </c>
    </row>
    <row r="197" spans="1:53">
      <c r="A197" s="174">
        <f>IFERROR(('[3]Relatório Empregados II'!$A198:$B198),"")</f>
        <v>0</v>
      </c>
      <c r="B197" s="146">
        <f>'[3]Relatório Empregados II'!$D198:$D198</f>
        <v>0</v>
      </c>
      <c r="C197" s="162">
        <f>'[3]Relatório Empregados II'!$G198:$G198</f>
        <v>0</v>
      </c>
      <c r="D197" s="165">
        <f>'[3]Relatório Empregados II'!$J198</f>
        <v>0</v>
      </c>
      <c r="E197" s="147">
        <f>'[3]Relatório Empregados II'!$L198:L198</f>
        <v>0</v>
      </c>
      <c r="F197" s="148">
        <f>'[3]Relatório Empregados II'!$P198:$P198</f>
        <v>0</v>
      </c>
      <c r="G197" s="177" cm="1">
        <f t="array" ref="G197">'[3]Relatório Empregados II'!$T198:T198</f>
        <v>0</v>
      </c>
      <c r="H197" s="149">
        <f>'[3]Relatório Empregados II'!$W198</f>
        <v>0</v>
      </c>
      <c r="I197" s="150">
        <f>'[3]Relatório Empregados II'!$Y198:$Y198</f>
        <v>0</v>
      </c>
      <c r="J197" s="151">
        <f>'[3]Relatório Empregados II'!$AB198:$AB198</f>
        <v>0</v>
      </c>
      <c r="K197" s="166">
        <f>'[3]Relatório Empregados II'!$AE198:$AE198</f>
        <v>0</v>
      </c>
      <c r="L197" s="167" cm="1">
        <f t="array" ref="L197">'[3]Relatório Empregados II'!$AI198:$AI198</f>
        <v>0</v>
      </c>
      <c r="M197" s="153">
        <f>'[3]Relatório Empregados II'!$AL198:$AL198</f>
        <v>0</v>
      </c>
      <c r="N197" s="154">
        <f>'[3]Relatório Empregados II'!$AP198</f>
        <v>0</v>
      </c>
      <c r="O197" s="167">
        <f>'[3]Relatório Empregados II'!$AR198</f>
        <v>0</v>
      </c>
      <c r="P197" s="155">
        <f>'[3]Relatório Empregados II'!$AT198:$AT198</f>
        <v>0</v>
      </c>
      <c r="Q197" s="156">
        <f>'[3]Relatório Empregados II'!$AX198:$AX198</f>
        <v>0</v>
      </c>
      <c r="R197" s="157">
        <f>'[3]Relatório Empregados II'!$BA198:$BA198</f>
        <v>0</v>
      </c>
      <c r="S197" s="158">
        <f>'[3]Relatório Empregados II'!$BE198:$BE198</f>
        <v>0</v>
      </c>
      <c r="T197" s="158">
        <f>'[3]Relatório Empregados II'!$BH198:$BH198</f>
        <v>0</v>
      </c>
      <c r="U197" s="152">
        <f>'[3]Relatório Empregados II'!$BK198:$BK198</f>
        <v>0</v>
      </c>
      <c r="V197" s="169">
        <f>'[3]Relatório Empregados II'!$BN198</f>
        <v>0</v>
      </c>
      <c r="W197" s="210">
        <f>'[3]Relatório Empregados II'!$BP198</f>
        <v>0</v>
      </c>
      <c r="X197" s="144">
        <f>'[3]Relatório Empregados II'!$BR198:$BR198</f>
        <v>0</v>
      </c>
      <c r="Y197" s="161">
        <f>'[3]Relatório Empregados II'!$BU198</f>
        <v>0</v>
      </c>
      <c r="Z197" s="171">
        <f>'[3]Relatório Empregados II'!$BW198:$BW198</f>
        <v>0</v>
      </c>
      <c r="AA197" s="172">
        <f>'[3]Relatório Empregados II'!$CA198:$CA198</f>
        <v>0</v>
      </c>
      <c r="AB197" s="172">
        <f>'[3]Relatório Empregados II'!$CD198:$CD198</f>
        <v>0</v>
      </c>
      <c r="AC197" s="172">
        <f>'[3]Relatório Empregados II'!$CG198:$CG198</f>
        <v>0</v>
      </c>
      <c r="AD197" s="172">
        <f>'[3]Relatório Empregados II'!$CJ198</f>
        <v>0</v>
      </c>
      <c r="AE197" s="172">
        <f>'[3]Relatório Empregados II'!$CL198</f>
        <v>0</v>
      </c>
      <c r="AF197" s="172">
        <f>'[3]Relatório Empregados II'!$CN198:$CN198</f>
        <v>0</v>
      </c>
      <c r="AG197" s="172">
        <f>'[3]Relatório Empregados II'!$CQ198</f>
        <v>0</v>
      </c>
      <c r="AH197" s="144">
        <f>'[3]Relatório Empregados II'!$CS198:$CS198</f>
        <v>0</v>
      </c>
      <c r="AI197" s="161">
        <f>'[3]Relatório Empregados II'!$CV198:$CV198</f>
        <v>0</v>
      </c>
      <c r="AJ197" s="144">
        <f>'[3]Relatório Empregados II'!$CY198:$CY198</f>
        <v>0</v>
      </c>
      <c r="AK197" s="161">
        <f>'[3]Relatório Empregados II'!$DB198:$DB198</f>
        <v>0</v>
      </c>
      <c r="AL197" s="144">
        <f>'[3]Relatório Empregados II'!$DE198:$DE198</f>
        <v>0</v>
      </c>
      <c r="AM197" s="144">
        <f>'[3]Relatório Empregados II'!$DH198</f>
        <v>0</v>
      </c>
      <c r="AN197" s="161">
        <f>'[3]Relatório Empregados II'!$DJ198</f>
        <v>0</v>
      </c>
      <c r="AO197" s="144">
        <f>'[3]Relatório Empregados II'!$DL198</f>
        <v>0</v>
      </c>
      <c r="AP197" s="144">
        <f>'[3]Relatório Empregados II'!$DM$3:$DM198</f>
        <v>0</v>
      </c>
      <c r="AQ197" s="145"/>
      <c r="AR197" s="145"/>
      <c r="AS197" s="144">
        <f>'[3]Relatório Empregados II'!$DQ198:$DQ198</f>
        <v>0</v>
      </c>
      <c r="AT197" s="173">
        <f>'[3]Relatório Empregados II'!$DT198</f>
        <v>0</v>
      </c>
      <c r="AU197" s="171">
        <f>'[3]Relatório Empregados II'!$DV198</f>
        <v>0</v>
      </c>
      <c r="AV197" s="171">
        <f>'[3]Relatório Empregados II'!$DX198</f>
        <v>0</v>
      </c>
      <c r="AW197" s="160">
        <f>'[3]Relatório Empregados II'!$DZ198</f>
        <v>0</v>
      </c>
      <c r="AX197" s="160">
        <f>'[3]Relatório Empregados II'!$EB198</f>
        <v>0</v>
      </c>
      <c r="AY197" s="171">
        <f>'[3]Relatório Empregados II'!$ED198</f>
        <v>0</v>
      </c>
      <c r="AZ197" s="160">
        <f>'[3]Relatório Empregados II'!$EH198</f>
        <v>0</v>
      </c>
      <c r="BA197" s="160">
        <f>'[3]Relatório Empregados II'!$EJ198</f>
        <v>0</v>
      </c>
    </row>
    <row r="198" spans="1:53">
      <c r="A198" s="174">
        <f>IFERROR(('[3]Relatório Empregados II'!$A199:$B199),"")</f>
        <v>0</v>
      </c>
      <c r="B198" s="146">
        <f>'[3]Relatório Empregados II'!$D199:$D199</f>
        <v>0</v>
      </c>
      <c r="C198" s="162">
        <f>'[3]Relatório Empregados II'!$G199:$G199</f>
        <v>0</v>
      </c>
      <c r="D198" s="165">
        <f>'[3]Relatório Empregados II'!$J199</f>
        <v>0</v>
      </c>
      <c r="E198" s="147">
        <f>'[3]Relatório Empregados II'!$L199:L199</f>
        <v>0</v>
      </c>
      <c r="F198" s="148">
        <f>'[3]Relatório Empregados II'!$P199:$P199</f>
        <v>0</v>
      </c>
      <c r="G198" s="177" cm="1">
        <f t="array" ref="G198">'[3]Relatório Empregados II'!$T199:T199</f>
        <v>0</v>
      </c>
      <c r="H198" s="149">
        <f>'[3]Relatório Empregados II'!$W199</f>
        <v>0</v>
      </c>
      <c r="I198" s="150">
        <f>'[3]Relatório Empregados II'!$Y199:$Y199</f>
        <v>0</v>
      </c>
      <c r="J198" s="151">
        <f>'[3]Relatório Empregados II'!$AB199:$AB199</f>
        <v>0</v>
      </c>
      <c r="K198" s="166">
        <f>'[3]Relatório Empregados II'!$AE199:$AE199</f>
        <v>0</v>
      </c>
      <c r="L198" s="167" cm="1">
        <f t="array" ref="L198">'[3]Relatório Empregados II'!$AI199:$AI199</f>
        <v>0</v>
      </c>
      <c r="M198" s="153">
        <f>'[3]Relatório Empregados II'!$AL199:$AL199</f>
        <v>0</v>
      </c>
      <c r="N198" s="154">
        <f>'[3]Relatório Empregados II'!$AP199</f>
        <v>0</v>
      </c>
      <c r="O198" s="167">
        <f>'[3]Relatório Empregados II'!$AR199</f>
        <v>0</v>
      </c>
      <c r="P198" s="155">
        <f>'[3]Relatório Empregados II'!$AT199:$AT199</f>
        <v>0</v>
      </c>
      <c r="Q198" s="156">
        <f>'[3]Relatório Empregados II'!$AX199:$AX199</f>
        <v>0</v>
      </c>
      <c r="R198" s="157">
        <f>'[3]Relatório Empregados II'!$BA199:$BA199</f>
        <v>0</v>
      </c>
      <c r="S198" s="158">
        <f>'[3]Relatório Empregados II'!$BE199:$BE199</f>
        <v>0</v>
      </c>
      <c r="T198" s="158">
        <f>'[3]Relatório Empregados II'!$BH199:$BH199</f>
        <v>0</v>
      </c>
      <c r="U198" s="152">
        <f>'[3]Relatório Empregados II'!$BK199:$BK199</f>
        <v>0</v>
      </c>
      <c r="V198" s="169">
        <f>'[3]Relatório Empregados II'!$BN199</f>
        <v>0</v>
      </c>
      <c r="W198" s="210">
        <f>'[3]Relatório Empregados II'!$BP199</f>
        <v>0</v>
      </c>
      <c r="X198" s="144">
        <f>'[3]Relatório Empregados II'!$BR199:$BR199</f>
        <v>0</v>
      </c>
      <c r="Y198" s="161">
        <f>'[3]Relatório Empregados II'!$BU199</f>
        <v>0</v>
      </c>
      <c r="Z198" s="171">
        <f>'[3]Relatório Empregados II'!$BW199:$BW199</f>
        <v>0</v>
      </c>
      <c r="AA198" s="172">
        <f>'[3]Relatório Empregados II'!$CA199:$CA199</f>
        <v>0</v>
      </c>
      <c r="AB198" s="172">
        <f>'[3]Relatório Empregados II'!$CD199:$CD199</f>
        <v>0</v>
      </c>
      <c r="AC198" s="172">
        <f>'[3]Relatório Empregados II'!$CG199:$CG199</f>
        <v>0</v>
      </c>
      <c r="AD198" s="172">
        <f>'[3]Relatório Empregados II'!$CJ199</f>
        <v>0</v>
      </c>
      <c r="AE198" s="172">
        <f>'[3]Relatório Empregados II'!$CL199</f>
        <v>0</v>
      </c>
      <c r="AF198" s="172">
        <f>'[3]Relatório Empregados II'!$CN199:$CN199</f>
        <v>0</v>
      </c>
      <c r="AG198" s="172">
        <f>'[3]Relatório Empregados II'!$CQ199</f>
        <v>0</v>
      </c>
      <c r="AH198" s="144">
        <f>'[3]Relatório Empregados II'!$CS199:$CS199</f>
        <v>0</v>
      </c>
      <c r="AI198" s="161">
        <f>'[3]Relatório Empregados II'!$CV199:$CV199</f>
        <v>0</v>
      </c>
      <c r="AJ198" s="144">
        <f>'[3]Relatório Empregados II'!$CY199:$CY199</f>
        <v>0</v>
      </c>
      <c r="AK198" s="161">
        <f>'[3]Relatório Empregados II'!$DB199:$DB199</f>
        <v>0</v>
      </c>
      <c r="AL198" s="144">
        <f>'[3]Relatório Empregados II'!$DE199:$DE199</f>
        <v>0</v>
      </c>
      <c r="AM198" s="144">
        <f>'[3]Relatório Empregados II'!$DH199</f>
        <v>0</v>
      </c>
      <c r="AN198" s="161">
        <f>'[3]Relatório Empregados II'!$DJ199</f>
        <v>0</v>
      </c>
      <c r="AO198" s="144">
        <f>'[3]Relatório Empregados II'!$DL199</f>
        <v>0</v>
      </c>
      <c r="AP198" s="144">
        <f>'[3]Relatório Empregados II'!$DM$3:$DM199</f>
        <v>0</v>
      </c>
      <c r="AQ198" s="145"/>
      <c r="AR198" s="145"/>
      <c r="AS198" s="144">
        <f>'[3]Relatório Empregados II'!$DQ199:$DQ199</f>
        <v>0</v>
      </c>
      <c r="AT198" s="173">
        <f>'[3]Relatório Empregados II'!$DT199</f>
        <v>0</v>
      </c>
      <c r="AU198" s="171">
        <f>'[3]Relatório Empregados II'!$DV199</f>
        <v>0</v>
      </c>
      <c r="AV198" s="171">
        <f>'[3]Relatório Empregados II'!$DX199</f>
        <v>0</v>
      </c>
      <c r="AW198" s="160">
        <f>'[3]Relatório Empregados II'!$DZ199</f>
        <v>0</v>
      </c>
      <c r="AX198" s="160">
        <f>'[3]Relatório Empregados II'!$EB199</f>
        <v>0</v>
      </c>
      <c r="AY198" s="171">
        <f>'[3]Relatório Empregados II'!$ED199</f>
        <v>0</v>
      </c>
      <c r="AZ198" s="160">
        <f>'[3]Relatório Empregados II'!$EH199</f>
        <v>0</v>
      </c>
      <c r="BA198" s="160">
        <f>'[3]Relatório Empregados II'!$EJ199</f>
        <v>0</v>
      </c>
    </row>
    <row r="199" spans="1:53">
      <c r="A199" s="174">
        <f>IFERROR(('[3]Relatório Empregados II'!$A200:$B200),"")</f>
        <v>0</v>
      </c>
      <c r="B199" s="146">
        <f>'[3]Relatório Empregados II'!$D200:$D200</f>
        <v>0</v>
      </c>
      <c r="C199" s="162">
        <f>'[3]Relatório Empregados II'!$G200:$G200</f>
        <v>0</v>
      </c>
      <c r="D199" s="165">
        <f>'[3]Relatório Empregados II'!$J200</f>
        <v>0</v>
      </c>
      <c r="E199" s="147">
        <f>'[3]Relatório Empregados II'!$L200:L200</f>
        <v>0</v>
      </c>
      <c r="F199" s="148">
        <f>'[3]Relatório Empregados II'!$P200:$P200</f>
        <v>0</v>
      </c>
      <c r="G199" s="177" cm="1">
        <f t="array" ref="G199">'[3]Relatório Empregados II'!$T200:T200</f>
        <v>0</v>
      </c>
      <c r="H199" s="149">
        <f>'[3]Relatório Empregados II'!$W200</f>
        <v>0</v>
      </c>
      <c r="I199" s="150">
        <f>'[3]Relatório Empregados II'!$Y200:$Y200</f>
        <v>0</v>
      </c>
      <c r="J199" s="151">
        <f>'[3]Relatório Empregados II'!$AB200:$AB200</f>
        <v>0</v>
      </c>
      <c r="K199" s="166">
        <f>'[3]Relatório Empregados II'!$AE200:$AE200</f>
        <v>0</v>
      </c>
      <c r="L199" s="167" cm="1">
        <f t="array" ref="L199">'[3]Relatório Empregados II'!$AI200:$AI200</f>
        <v>0</v>
      </c>
      <c r="M199" s="153">
        <f>'[3]Relatório Empregados II'!$AL200:$AL200</f>
        <v>0</v>
      </c>
      <c r="N199" s="154">
        <f>'[3]Relatório Empregados II'!$AP200</f>
        <v>0</v>
      </c>
      <c r="O199" s="167">
        <f>'[3]Relatório Empregados II'!$AR200</f>
        <v>0</v>
      </c>
      <c r="P199" s="155">
        <f>'[3]Relatório Empregados II'!$AT200:$AT200</f>
        <v>0</v>
      </c>
      <c r="Q199" s="156">
        <f>'[3]Relatório Empregados II'!$AX200:$AX200</f>
        <v>0</v>
      </c>
      <c r="R199" s="157">
        <f>'[3]Relatório Empregados II'!$BA200:$BA200</f>
        <v>0</v>
      </c>
      <c r="S199" s="158">
        <f>'[3]Relatório Empregados II'!$BE200:$BE200</f>
        <v>0</v>
      </c>
      <c r="T199" s="158">
        <f>'[3]Relatório Empregados II'!$BH200:$BH200</f>
        <v>0</v>
      </c>
      <c r="U199" s="152">
        <f>'[3]Relatório Empregados II'!$BK200:$BK200</f>
        <v>0</v>
      </c>
      <c r="V199" s="169">
        <f>'[3]Relatório Empregados II'!$BN200</f>
        <v>0</v>
      </c>
      <c r="W199" s="210">
        <f>'[3]Relatório Empregados II'!$BP200</f>
        <v>0</v>
      </c>
      <c r="X199" s="144">
        <f>'[3]Relatório Empregados II'!$BR200:$BR200</f>
        <v>0</v>
      </c>
      <c r="Y199" s="161">
        <f>'[3]Relatório Empregados II'!$BU200</f>
        <v>0</v>
      </c>
      <c r="Z199" s="171">
        <f>'[3]Relatório Empregados II'!$BW200:$BW200</f>
        <v>0</v>
      </c>
      <c r="AA199" s="172">
        <f>'[3]Relatório Empregados II'!$CA200:$CA200</f>
        <v>0</v>
      </c>
      <c r="AB199" s="172">
        <f>'[3]Relatório Empregados II'!$CD200:$CD200</f>
        <v>0</v>
      </c>
      <c r="AC199" s="172">
        <f>'[3]Relatório Empregados II'!$CG200:$CG200</f>
        <v>0</v>
      </c>
      <c r="AD199" s="172">
        <f>'[3]Relatório Empregados II'!$CJ200</f>
        <v>0</v>
      </c>
      <c r="AE199" s="172">
        <f>'[3]Relatório Empregados II'!$CL200</f>
        <v>0</v>
      </c>
      <c r="AF199" s="172">
        <f>'[3]Relatório Empregados II'!$CN200:$CN200</f>
        <v>0</v>
      </c>
      <c r="AG199" s="172">
        <f>'[3]Relatório Empregados II'!$CQ200</f>
        <v>0</v>
      </c>
      <c r="AH199" s="144">
        <f>'[3]Relatório Empregados II'!$CS200:$CS200</f>
        <v>0</v>
      </c>
      <c r="AI199" s="161">
        <f>'[3]Relatório Empregados II'!$CV200:$CV200</f>
        <v>0</v>
      </c>
      <c r="AJ199" s="144">
        <f>'[3]Relatório Empregados II'!$CY200:$CY200</f>
        <v>0</v>
      </c>
      <c r="AK199" s="161">
        <f>'[3]Relatório Empregados II'!$DB200:$DB200</f>
        <v>0</v>
      </c>
      <c r="AL199" s="144">
        <f>'[3]Relatório Empregados II'!$DE200:$DE200</f>
        <v>0</v>
      </c>
      <c r="AM199" s="144">
        <f>'[3]Relatório Empregados II'!$DH200</f>
        <v>0</v>
      </c>
      <c r="AN199" s="161">
        <f>'[3]Relatório Empregados II'!$DJ200</f>
        <v>0</v>
      </c>
      <c r="AO199" s="144">
        <f>'[3]Relatório Empregados II'!$DL200</f>
        <v>0</v>
      </c>
      <c r="AP199" s="144">
        <f>'[3]Relatório Empregados II'!$DM$3:$DM200</f>
        <v>0</v>
      </c>
      <c r="AQ199" s="145"/>
      <c r="AR199" s="145"/>
      <c r="AS199" s="144">
        <f>'[3]Relatório Empregados II'!$DQ200:$DQ200</f>
        <v>0</v>
      </c>
      <c r="AT199" s="173">
        <f>'[3]Relatório Empregados II'!$DT200</f>
        <v>0</v>
      </c>
      <c r="AU199" s="171">
        <f>'[3]Relatório Empregados II'!$DV200</f>
        <v>0</v>
      </c>
      <c r="AV199" s="171">
        <f>'[3]Relatório Empregados II'!$DX200</f>
        <v>0</v>
      </c>
      <c r="AW199" s="160">
        <f>'[3]Relatório Empregados II'!$DZ200</f>
        <v>0</v>
      </c>
      <c r="AX199" s="160">
        <f>'[3]Relatório Empregados II'!$EB200</f>
        <v>0</v>
      </c>
      <c r="AY199" s="171">
        <f>'[3]Relatório Empregados II'!$ED200</f>
        <v>0</v>
      </c>
      <c r="AZ199" s="160">
        <f>'[3]Relatório Empregados II'!$EH200</f>
        <v>0</v>
      </c>
      <c r="BA199" s="160">
        <f>'[3]Relatório Empregados II'!$EJ200</f>
        <v>0</v>
      </c>
    </row>
    <row r="200" spans="1:53">
      <c r="A200" s="174">
        <f>IFERROR(('[3]Relatório Empregados II'!$A201:$B201),"")</f>
        <v>0</v>
      </c>
      <c r="B200" s="146">
        <f>'[3]Relatório Empregados II'!$D201:$D201</f>
        <v>0</v>
      </c>
      <c r="C200" s="162">
        <f>'[3]Relatório Empregados II'!$G201:$G201</f>
        <v>0</v>
      </c>
      <c r="D200" s="165">
        <f>'[3]Relatório Empregados II'!$J201</f>
        <v>0</v>
      </c>
      <c r="E200" s="147">
        <f>'[3]Relatório Empregados II'!$L201:L201</f>
        <v>0</v>
      </c>
      <c r="F200" s="148">
        <f>'[3]Relatório Empregados II'!$P201:$P201</f>
        <v>0</v>
      </c>
      <c r="G200" s="177" cm="1">
        <f t="array" ref="G200">'[3]Relatório Empregados II'!$T201:T201</f>
        <v>0</v>
      </c>
      <c r="H200" s="149">
        <f>'[3]Relatório Empregados II'!$W201</f>
        <v>0</v>
      </c>
      <c r="I200" s="150">
        <f>'[3]Relatório Empregados II'!$Y201:$Y201</f>
        <v>0</v>
      </c>
      <c r="J200" s="151">
        <f>'[3]Relatório Empregados II'!$AB201:$AB201</f>
        <v>0</v>
      </c>
      <c r="K200" s="166">
        <f>'[3]Relatório Empregados II'!$AE201:$AE201</f>
        <v>0</v>
      </c>
      <c r="L200" s="167" cm="1">
        <f t="array" ref="L200">'[3]Relatório Empregados II'!$AI201:$AI201</f>
        <v>0</v>
      </c>
      <c r="M200" s="153">
        <f>'[3]Relatório Empregados II'!$AL201:$AL201</f>
        <v>0</v>
      </c>
      <c r="N200" s="154">
        <f>'[3]Relatório Empregados II'!$AP201</f>
        <v>0</v>
      </c>
      <c r="O200" s="167">
        <f>'[3]Relatório Empregados II'!$AR201</f>
        <v>0</v>
      </c>
      <c r="P200" s="155">
        <f>'[3]Relatório Empregados II'!$AT201:$AT201</f>
        <v>0</v>
      </c>
      <c r="Q200" s="156">
        <f>'[3]Relatório Empregados II'!$AX201:$AX201</f>
        <v>0</v>
      </c>
      <c r="R200" s="157">
        <f>'[3]Relatório Empregados II'!$BA201:$BA201</f>
        <v>0</v>
      </c>
      <c r="S200" s="158">
        <f>'[3]Relatório Empregados II'!$BE201:$BE201</f>
        <v>0</v>
      </c>
      <c r="T200" s="158">
        <f>'[3]Relatório Empregados II'!$BH201:$BH201</f>
        <v>0</v>
      </c>
      <c r="U200" s="152">
        <f>'[3]Relatório Empregados II'!$BK201:$BK201</f>
        <v>0</v>
      </c>
      <c r="V200" s="169">
        <f>'[3]Relatório Empregados II'!$BN201</f>
        <v>0</v>
      </c>
      <c r="W200" s="210">
        <f>'[3]Relatório Empregados II'!$BP201</f>
        <v>0</v>
      </c>
      <c r="X200" s="144">
        <f>'[3]Relatório Empregados II'!$BR201:$BR201</f>
        <v>0</v>
      </c>
      <c r="Y200" s="161">
        <f>'[3]Relatório Empregados II'!$BU201</f>
        <v>0</v>
      </c>
      <c r="Z200" s="171">
        <f>'[3]Relatório Empregados II'!$BW201:$BW201</f>
        <v>0</v>
      </c>
      <c r="AA200" s="172">
        <f>'[3]Relatório Empregados II'!$CA201:$CA201</f>
        <v>0</v>
      </c>
      <c r="AB200" s="172">
        <f>'[3]Relatório Empregados II'!$CD201:$CD201</f>
        <v>0</v>
      </c>
      <c r="AC200" s="172">
        <f>'[3]Relatório Empregados II'!$CG201:$CG201</f>
        <v>0</v>
      </c>
      <c r="AD200" s="172">
        <f>'[3]Relatório Empregados II'!$CJ201</f>
        <v>0</v>
      </c>
      <c r="AE200" s="172">
        <f>'[3]Relatório Empregados II'!$CL201</f>
        <v>0</v>
      </c>
      <c r="AF200" s="172">
        <f>'[3]Relatório Empregados II'!$CN201:$CN201</f>
        <v>0</v>
      </c>
      <c r="AG200" s="172">
        <f>'[3]Relatório Empregados II'!$CQ201</f>
        <v>0</v>
      </c>
      <c r="AH200" s="144">
        <f>'[3]Relatório Empregados II'!$CS201:$CS201</f>
        <v>0</v>
      </c>
      <c r="AI200" s="161">
        <f>'[3]Relatório Empregados II'!$CV201:$CV201</f>
        <v>0</v>
      </c>
      <c r="AJ200" s="144">
        <f>'[3]Relatório Empregados II'!$CY201:$CY201</f>
        <v>0</v>
      </c>
      <c r="AK200" s="161">
        <f>'[3]Relatório Empregados II'!$DB201:$DB201</f>
        <v>0</v>
      </c>
      <c r="AL200" s="144">
        <f>'[3]Relatório Empregados II'!$DE201:$DE201</f>
        <v>0</v>
      </c>
      <c r="AM200" s="144">
        <f>'[3]Relatório Empregados II'!$DH201</f>
        <v>0</v>
      </c>
      <c r="AN200" s="161">
        <f>'[3]Relatório Empregados II'!$DJ201</f>
        <v>0</v>
      </c>
      <c r="AO200" s="144">
        <f>'[3]Relatório Empregados II'!$DL201</f>
        <v>0</v>
      </c>
      <c r="AP200" s="144">
        <f>'[3]Relatório Empregados II'!$DM$3:$DM201</f>
        <v>0</v>
      </c>
      <c r="AQ200" s="145"/>
      <c r="AR200" s="145"/>
      <c r="AS200" s="144">
        <f>'[3]Relatório Empregados II'!$DQ201:$DQ201</f>
        <v>0</v>
      </c>
      <c r="AT200" s="173">
        <f>'[3]Relatório Empregados II'!$DT201</f>
        <v>0</v>
      </c>
      <c r="AU200" s="171">
        <f>'[3]Relatório Empregados II'!$DV201</f>
        <v>0</v>
      </c>
      <c r="AV200" s="171">
        <f>'[3]Relatório Empregados II'!$DX201</f>
        <v>0</v>
      </c>
      <c r="AW200" s="160">
        <f>'[3]Relatório Empregados II'!$DZ201</f>
        <v>0</v>
      </c>
      <c r="AX200" s="160">
        <f>'[3]Relatório Empregados II'!$EB201</f>
        <v>0</v>
      </c>
      <c r="AY200" s="171">
        <f>'[3]Relatório Empregados II'!$ED201</f>
        <v>0</v>
      </c>
      <c r="AZ200" s="160">
        <f>'[3]Relatório Empregados II'!$EH201</f>
        <v>0</v>
      </c>
      <c r="BA200" s="160">
        <f>'[3]Relatório Empregados II'!$EJ201</f>
        <v>0</v>
      </c>
    </row>
    <row r="201" spans="1:53">
      <c r="A201" s="174">
        <f>IFERROR(('[3]Relatório Empregados II'!$A202:$B202),"")</f>
        <v>0</v>
      </c>
      <c r="B201" s="146">
        <f>'[3]Relatório Empregados II'!$D202:$D202</f>
        <v>0</v>
      </c>
      <c r="C201" s="162">
        <f>'[3]Relatório Empregados II'!$G202:$G202</f>
        <v>0</v>
      </c>
      <c r="D201" s="165">
        <f>'[3]Relatório Empregados II'!$J202</f>
        <v>0</v>
      </c>
      <c r="E201" s="147">
        <f>'[3]Relatório Empregados II'!$L202:L202</f>
        <v>0</v>
      </c>
      <c r="F201" s="148">
        <f>'[3]Relatório Empregados II'!$P202:$P202</f>
        <v>0</v>
      </c>
      <c r="G201" s="177" cm="1">
        <f t="array" ref="G201">'[3]Relatório Empregados II'!$T202:T202</f>
        <v>0</v>
      </c>
      <c r="H201" s="149">
        <f>'[3]Relatório Empregados II'!$W202</f>
        <v>0</v>
      </c>
      <c r="I201" s="150">
        <f>'[3]Relatório Empregados II'!$Y202:$Y202</f>
        <v>0</v>
      </c>
      <c r="J201" s="151">
        <f>'[3]Relatório Empregados II'!$AB202:$AB202</f>
        <v>0</v>
      </c>
      <c r="K201" s="166">
        <f>'[3]Relatório Empregados II'!$AE202:$AE202</f>
        <v>0</v>
      </c>
      <c r="L201" s="167" cm="1">
        <f t="array" ref="L201">'[3]Relatório Empregados II'!$AI202:$AI202</f>
        <v>0</v>
      </c>
      <c r="M201" s="153">
        <f>'[3]Relatório Empregados II'!$AL202:$AL202</f>
        <v>0</v>
      </c>
      <c r="N201" s="154">
        <f>'[3]Relatório Empregados II'!$AP202</f>
        <v>0</v>
      </c>
      <c r="O201" s="167">
        <f>'[3]Relatório Empregados II'!$AR202</f>
        <v>0</v>
      </c>
      <c r="P201" s="155">
        <f>'[3]Relatório Empregados II'!$AT202:$AT202</f>
        <v>0</v>
      </c>
      <c r="Q201" s="156">
        <f>'[3]Relatório Empregados II'!$AX202:$AX202</f>
        <v>0</v>
      </c>
      <c r="R201" s="157">
        <f>'[3]Relatório Empregados II'!$BA202:$BA202</f>
        <v>0</v>
      </c>
      <c r="S201" s="158">
        <f>'[3]Relatório Empregados II'!$BE202:$BE202</f>
        <v>0</v>
      </c>
      <c r="T201" s="158">
        <f>'[3]Relatório Empregados II'!$BH202:$BH202</f>
        <v>0</v>
      </c>
      <c r="U201" s="152">
        <f>'[3]Relatório Empregados II'!$BK202:$BK202</f>
        <v>0</v>
      </c>
      <c r="V201" s="169">
        <f>'[3]Relatório Empregados II'!$BN202</f>
        <v>0</v>
      </c>
      <c r="W201" s="210">
        <f>'[3]Relatório Empregados II'!$BP202</f>
        <v>0</v>
      </c>
      <c r="X201" s="144">
        <f>'[3]Relatório Empregados II'!$BR202:$BR202</f>
        <v>0</v>
      </c>
      <c r="Y201" s="161">
        <f>'[3]Relatório Empregados II'!$BU202</f>
        <v>0</v>
      </c>
      <c r="Z201" s="171">
        <f>'[3]Relatório Empregados II'!$BW202:$BW202</f>
        <v>0</v>
      </c>
      <c r="AA201" s="172">
        <f>'[3]Relatório Empregados II'!$CA202:$CA202</f>
        <v>0</v>
      </c>
      <c r="AB201" s="172">
        <f>'[3]Relatório Empregados II'!$CD202:$CD202</f>
        <v>0</v>
      </c>
      <c r="AC201" s="172">
        <f>'[3]Relatório Empregados II'!$CG202:$CG202</f>
        <v>0</v>
      </c>
      <c r="AD201" s="172">
        <f>'[3]Relatório Empregados II'!$CJ202</f>
        <v>0</v>
      </c>
      <c r="AE201" s="172">
        <f>'[3]Relatório Empregados II'!$CL202</f>
        <v>0</v>
      </c>
      <c r="AF201" s="172">
        <f>'[3]Relatório Empregados II'!$CN202:$CN202</f>
        <v>0</v>
      </c>
      <c r="AG201" s="172">
        <f>'[3]Relatório Empregados II'!$CQ202</f>
        <v>0</v>
      </c>
      <c r="AH201" s="144">
        <f>'[3]Relatório Empregados II'!$CS202:$CS202</f>
        <v>0</v>
      </c>
      <c r="AI201" s="161">
        <f>'[3]Relatório Empregados II'!$CV202:$CV202</f>
        <v>0</v>
      </c>
      <c r="AJ201" s="144">
        <f>'[3]Relatório Empregados II'!$CY202:$CY202</f>
        <v>0</v>
      </c>
      <c r="AK201" s="161">
        <f>'[3]Relatório Empregados II'!$DB202:$DB202</f>
        <v>0</v>
      </c>
      <c r="AL201" s="144">
        <f>'[3]Relatório Empregados II'!$DE202:$DE202</f>
        <v>0</v>
      </c>
      <c r="AM201" s="144">
        <f>'[3]Relatório Empregados II'!$DH202</f>
        <v>0</v>
      </c>
      <c r="AN201" s="161">
        <f>'[3]Relatório Empregados II'!$DJ202</f>
        <v>0</v>
      </c>
      <c r="AO201" s="144">
        <f>'[3]Relatório Empregados II'!$DL202</f>
        <v>0</v>
      </c>
      <c r="AP201" s="144">
        <f>'[3]Relatório Empregados II'!$DM$3:$DM202</f>
        <v>0</v>
      </c>
      <c r="AQ201" s="145"/>
      <c r="AR201" s="145"/>
      <c r="AS201" s="144">
        <f>'[3]Relatório Empregados II'!$DQ202:$DQ202</f>
        <v>0</v>
      </c>
      <c r="AT201" s="173">
        <f>'[3]Relatório Empregados II'!$DT202</f>
        <v>0</v>
      </c>
      <c r="AU201" s="171">
        <f>'[3]Relatório Empregados II'!$DV202</f>
        <v>0</v>
      </c>
      <c r="AV201" s="171">
        <f>'[3]Relatório Empregados II'!$DX202</f>
        <v>0</v>
      </c>
      <c r="AW201" s="160">
        <f>'[3]Relatório Empregados II'!$DZ202</f>
        <v>0</v>
      </c>
      <c r="AX201" s="160">
        <f>'[3]Relatório Empregados II'!$EB202</f>
        <v>0</v>
      </c>
      <c r="AY201" s="171">
        <f>'[3]Relatório Empregados II'!$ED202</f>
        <v>0</v>
      </c>
      <c r="AZ201" s="160">
        <f>'[3]Relatório Empregados II'!$EH202</f>
        <v>0</v>
      </c>
      <c r="BA201" s="160">
        <f>'[3]Relatório Empregados II'!$EJ202</f>
        <v>0</v>
      </c>
    </row>
    <row r="202" spans="1:53">
      <c r="A202" s="174">
        <f>IFERROR(('[3]Relatório Empregados II'!$A203:$B203),"")</f>
        <v>0</v>
      </c>
      <c r="B202" s="146">
        <f>'[3]Relatório Empregados II'!$D203:$D203</f>
        <v>0</v>
      </c>
      <c r="C202" s="162">
        <f>'[3]Relatório Empregados II'!$G203:$G203</f>
        <v>0</v>
      </c>
      <c r="D202" s="165">
        <f>'[3]Relatório Empregados II'!$J203</f>
        <v>0</v>
      </c>
      <c r="E202" s="147">
        <f>'[3]Relatório Empregados II'!$L203:L203</f>
        <v>0</v>
      </c>
      <c r="F202" s="148">
        <f>'[3]Relatório Empregados II'!$P203:$P203</f>
        <v>0</v>
      </c>
      <c r="G202" s="177" cm="1">
        <f t="array" ref="G202">'[3]Relatório Empregados II'!$T203:T203</f>
        <v>0</v>
      </c>
      <c r="H202" s="149">
        <f>'[3]Relatório Empregados II'!$W203</f>
        <v>0</v>
      </c>
      <c r="I202" s="150">
        <f>'[3]Relatório Empregados II'!$Y203:$Y203</f>
        <v>0</v>
      </c>
      <c r="J202" s="151">
        <f>'[3]Relatório Empregados II'!$AB203:$AB203</f>
        <v>0</v>
      </c>
      <c r="K202" s="166">
        <f>'[3]Relatório Empregados II'!$AE203:$AE203</f>
        <v>0</v>
      </c>
      <c r="L202" s="167" cm="1">
        <f t="array" ref="L202">'[3]Relatório Empregados II'!$AI203:$AI203</f>
        <v>0</v>
      </c>
      <c r="M202" s="153">
        <f>'[3]Relatório Empregados II'!$AL203:$AL203</f>
        <v>0</v>
      </c>
      <c r="N202" s="154">
        <f>'[3]Relatório Empregados II'!$AP203</f>
        <v>0</v>
      </c>
      <c r="O202" s="167">
        <f>'[3]Relatório Empregados II'!$AR203</f>
        <v>0</v>
      </c>
      <c r="P202" s="155">
        <f>'[3]Relatório Empregados II'!$AT203:$AT203</f>
        <v>0</v>
      </c>
      <c r="Q202" s="156">
        <f>'[3]Relatório Empregados II'!$AX203:$AX203</f>
        <v>0</v>
      </c>
      <c r="R202" s="157">
        <f>'[3]Relatório Empregados II'!$BA203:$BA203</f>
        <v>0</v>
      </c>
      <c r="S202" s="158">
        <f>'[3]Relatório Empregados II'!$BE203:$BE203</f>
        <v>0</v>
      </c>
      <c r="T202" s="158">
        <f>'[3]Relatório Empregados II'!$BH203:$BH203</f>
        <v>0</v>
      </c>
      <c r="U202" s="152">
        <f>'[3]Relatório Empregados II'!$BK203:$BK203</f>
        <v>0</v>
      </c>
      <c r="V202" s="169">
        <f>'[3]Relatório Empregados II'!$BN203</f>
        <v>0</v>
      </c>
      <c r="W202" s="210">
        <f>'[3]Relatório Empregados II'!$BP203</f>
        <v>0</v>
      </c>
      <c r="X202" s="144">
        <f>'[3]Relatório Empregados II'!$BR203:$BR203</f>
        <v>0</v>
      </c>
      <c r="Y202" s="161">
        <f>'[3]Relatório Empregados II'!$BU203</f>
        <v>0</v>
      </c>
      <c r="Z202" s="171">
        <f>'[3]Relatório Empregados II'!$BW203:$BW203</f>
        <v>0</v>
      </c>
      <c r="AA202" s="172">
        <f>'[3]Relatório Empregados II'!$CA203:$CA203</f>
        <v>0</v>
      </c>
      <c r="AB202" s="172">
        <f>'[3]Relatório Empregados II'!$CD203:$CD203</f>
        <v>0</v>
      </c>
      <c r="AC202" s="172">
        <f>'[3]Relatório Empregados II'!$CG203:$CG203</f>
        <v>0</v>
      </c>
      <c r="AD202" s="172">
        <f>'[3]Relatório Empregados II'!$CJ203</f>
        <v>0</v>
      </c>
      <c r="AE202" s="172">
        <f>'[3]Relatório Empregados II'!$CL203</f>
        <v>0</v>
      </c>
      <c r="AF202" s="172">
        <f>'[3]Relatório Empregados II'!$CN203:$CN203</f>
        <v>0</v>
      </c>
      <c r="AG202" s="172">
        <f>'[3]Relatório Empregados II'!$CQ203</f>
        <v>0</v>
      </c>
      <c r="AH202" s="144">
        <f>'[3]Relatório Empregados II'!$CS203:$CS203</f>
        <v>0</v>
      </c>
      <c r="AI202" s="161">
        <f>'[3]Relatório Empregados II'!$CV203:$CV203</f>
        <v>0</v>
      </c>
      <c r="AJ202" s="144">
        <f>'[3]Relatório Empregados II'!$CY203:$CY203</f>
        <v>0</v>
      </c>
      <c r="AK202" s="161">
        <f>'[3]Relatório Empregados II'!$DB203:$DB203</f>
        <v>0</v>
      </c>
      <c r="AL202" s="144">
        <f>'[3]Relatório Empregados II'!$DE203:$DE203</f>
        <v>0</v>
      </c>
      <c r="AM202" s="144">
        <f>'[3]Relatório Empregados II'!$DH203</f>
        <v>0</v>
      </c>
      <c r="AN202" s="161">
        <f>'[3]Relatório Empregados II'!$DJ203</f>
        <v>0</v>
      </c>
      <c r="AO202" s="144">
        <f>'[3]Relatório Empregados II'!$DL203</f>
        <v>0</v>
      </c>
      <c r="AP202" s="144">
        <f>'[3]Relatório Empregados II'!$DM$3:$DM203</f>
        <v>0</v>
      </c>
      <c r="AQ202" s="145"/>
      <c r="AR202" s="145"/>
      <c r="AS202" s="144">
        <f>'[3]Relatório Empregados II'!$DQ203:$DQ203</f>
        <v>0</v>
      </c>
      <c r="AT202" s="173">
        <f>'[3]Relatório Empregados II'!$DT203</f>
        <v>0</v>
      </c>
      <c r="AU202" s="171">
        <f>'[3]Relatório Empregados II'!$DV203</f>
        <v>0</v>
      </c>
      <c r="AV202" s="171">
        <f>'[3]Relatório Empregados II'!$DX203</f>
        <v>0</v>
      </c>
      <c r="AW202" s="160">
        <f>'[3]Relatório Empregados II'!$DZ203</f>
        <v>0</v>
      </c>
      <c r="AX202" s="160">
        <f>'[3]Relatório Empregados II'!$EB203</f>
        <v>0</v>
      </c>
      <c r="AY202" s="171">
        <f>'[3]Relatório Empregados II'!$ED203</f>
        <v>0</v>
      </c>
      <c r="AZ202" s="160">
        <f>'[3]Relatório Empregados II'!$EH203</f>
        <v>0</v>
      </c>
      <c r="BA202" s="160">
        <f>'[3]Relatório Empregados II'!$EJ203</f>
        <v>0</v>
      </c>
    </row>
    <row r="203" spans="1:53">
      <c r="A203" s="174">
        <f>IFERROR(('[3]Relatório Empregados II'!$A204:$B204),"")</f>
        <v>0</v>
      </c>
      <c r="B203" s="146">
        <f>'[3]Relatório Empregados II'!$D204:$D204</f>
        <v>0</v>
      </c>
      <c r="C203" s="162">
        <f>'[3]Relatório Empregados II'!$G204:$G204</f>
        <v>0</v>
      </c>
      <c r="D203" s="165">
        <f>'[3]Relatório Empregados II'!$J204</f>
        <v>0</v>
      </c>
      <c r="E203" s="147">
        <f>'[3]Relatório Empregados II'!$L204:L204</f>
        <v>0</v>
      </c>
      <c r="F203" s="148">
        <f>'[3]Relatório Empregados II'!$P204:$P204</f>
        <v>0</v>
      </c>
      <c r="G203" s="177" cm="1">
        <f t="array" ref="G203">'[3]Relatório Empregados II'!$T204:T204</f>
        <v>0</v>
      </c>
      <c r="H203" s="149">
        <f>'[3]Relatório Empregados II'!$W204</f>
        <v>0</v>
      </c>
      <c r="I203" s="150">
        <f>'[3]Relatório Empregados II'!$Y204:$Y204</f>
        <v>0</v>
      </c>
      <c r="J203" s="151">
        <f>'[3]Relatório Empregados II'!$AB204:$AB204</f>
        <v>0</v>
      </c>
      <c r="K203" s="166">
        <f>'[3]Relatório Empregados II'!$AE204:$AE204</f>
        <v>0</v>
      </c>
      <c r="L203" s="167" cm="1">
        <f t="array" ref="L203">'[3]Relatório Empregados II'!$AI204:$AI204</f>
        <v>0</v>
      </c>
      <c r="M203" s="153">
        <f>'[3]Relatório Empregados II'!$AL204:$AL204</f>
        <v>0</v>
      </c>
      <c r="N203" s="154">
        <f>'[3]Relatório Empregados II'!$AP204</f>
        <v>0</v>
      </c>
      <c r="O203" s="167">
        <f>'[3]Relatório Empregados II'!$AR204</f>
        <v>0</v>
      </c>
      <c r="P203" s="155">
        <f>'[3]Relatório Empregados II'!$AT204:$AT204</f>
        <v>0</v>
      </c>
      <c r="Q203" s="156">
        <f>'[3]Relatório Empregados II'!$AX204:$AX204</f>
        <v>0</v>
      </c>
      <c r="R203" s="157">
        <f>'[3]Relatório Empregados II'!$BA204:$BA204</f>
        <v>0</v>
      </c>
      <c r="S203" s="158">
        <f>'[3]Relatório Empregados II'!$BE204:$BE204</f>
        <v>0</v>
      </c>
      <c r="T203" s="158">
        <f>'[3]Relatório Empregados II'!$BH204:$BH204</f>
        <v>0</v>
      </c>
      <c r="U203" s="152">
        <f>'[3]Relatório Empregados II'!$BK204:$BK204</f>
        <v>0</v>
      </c>
      <c r="V203" s="169">
        <f>'[3]Relatório Empregados II'!$BN204</f>
        <v>0</v>
      </c>
      <c r="W203" s="210">
        <f>'[3]Relatório Empregados II'!$BP204</f>
        <v>0</v>
      </c>
      <c r="X203" s="144">
        <f>'[3]Relatório Empregados II'!$BR204:$BR204</f>
        <v>0</v>
      </c>
      <c r="Y203" s="161">
        <f>'[3]Relatório Empregados II'!$BU204</f>
        <v>0</v>
      </c>
      <c r="Z203" s="171">
        <f>'[3]Relatório Empregados II'!$BW204:$BW204</f>
        <v>0</v>
      </c>
      <c r="AA203" s="172">
        <f>'[3]Relatório Empregados II'!$CA204:$CA204</f>
        <v>0</v>
      </c>
      <c r="AB203" s="172">
        <f>'[3]Relatório Empregados II'!$CD204:$CD204</f>
        <v>0</v>
      </c>
      <c r="AC203" s="172">
        <f>'[3]Relatório Empregados II'!$CG204:$CG204</f>
        <v>0</v>
      </c>
      <c r="AD203" s="172">
        <f>'[3]Relatório Empregados II'!$CJ204</f>
        <v>0</v>
      </c>
      <c r="AE203" s="172">
        <f>'[3]Relatório Empregados II'!$CL204</f>
        <v>0</v>
      </c>
      <c r="AF203" s="172">
        <f>'[3]Relatório Empregados II'!$CN204:$CN204</f>
        <v>0</v>
      </c>
      <c r="AG203" s="172">
        <f>'[3]Relatório Empregados II'!$CQ204</f>
        <v>0</v>
      </c>
      <c r="AH203" s="144">
        <f>'[3]Relatório Empregados II'!$CS204:$CS204</f>
        <v>0</v>
      </c>
      <c r="AI203" s="161">
        <f>'[3]Relatório Empregados II'!$CV204:$CV204</f>
        <v>0</v>
      </c>
      <c r="AJ203" s="144">
        <f>'[3]Relatório Empregados II'!$CY204:$CY204</f>
        <v>0</v>
      </c>
      <c r="AK203" s="161">
        <f>'[3]Relatório Empregados II'!$DB204:$DB204</f>
        <v>0</v>
      </c>
      <c r="AL203" s="144">
        <f>'[3]Relatório Empregados II'!$DE204:$DE204</f>
        <v>0</v>
      </c>
      <c r="AM203" s="144">
        <f>'[3]Relatório Empregados II'!$DH204</f>
        <v>0</v>
      </c>
      <c r="AN203" s="161">
        <f>'[3]Relatório Empregados II'!$DJ204</f>
        <v>0</v>
      </c>
      <c r="AO203" s="144">
        <f>'[3]Relatório Empregados II'!$DL204</f>
        <v>0</v>
      </c>
      <c r="AP203" s="144">
        <f>'[3]Relatório Empregados II'!$DM$3:$DM204</f>
        <v>0</v>
      </c>
      <c r="AQ203" s="145"/>
      <c r="AR203" s="145"/>
      <c r="AS203" s="144">
        <f>'[3]Relatório Empregados II'!$DQ204:$DQ204</f>
        <v>0</v>
      </c>
      <c r="AT203" s="173">
        <f>'[3]Relatório Empregados II'!$DT204</f>
        <v>0</v>
      </c>
      <c r="AU203" s="171">
        <f>'[3]Relatório Empregados II'!$DV204</f>
        <v>0</v>
      </c>
      <c r="AV203" s="171">
        <f>'[3]Relatório Empregados II'!$DX204</f>
        <v>0</v>
      </c>
      <c r="AW203" s="160">
        <f>'[3]Relatório Empregados II'!$DZ204</f>
        <v>0</v>
      </c>
      <c r="AX203" s="160">
        <f>'[3]Relatório Empregados II'!$EB204</f>
        <v>0</v>
      </c>
      <c r="AY203" s="171">
        <f>'[3]Relatório Empregados II'!$ED204</f>
        <v>0</v>
      </c>
      <c r="AZ203" s="160">
        <f>'[3]Relatório Empregados II'!$EH204</f>
        <v>0</v>
      </c>
      <c r="BA203" s="160">
        <f>'[3]Relatório Empregados II'!$EJ204</f>
        <v>0</v>
      </c>
    </row>
    <row r="204" spans="1:53">
      <c r="A204" s="174">
        <f>IFERROR(('[3]Relatório Empregados II'!$A205:$B205),"")</f>
        <v>0</v>
      </c>
      <c r="B204" s="146">
        <f>'[3]Relatório Empregados II'!$D205:$D205</f>
        <v>0</v>
      </c>
      <c r="C204" s="162">
        <f>'[3]Relatório Empregados II'!$G205:$G205</f>
        <v>0</v>
      </c>
      <c r="D204" s="165">
        <f>'[3]Relatório Empregados II'!$J205</f>
        <v>0</v>
      </c>
      <c r="E204" s="147">
        <f>'[3]Relatório Empregados II'!$L205:L205</f>
        <v>0</v>
      </c>
      <c r="F204" s="148">
        <f>'[3]Relatório Empregados II'!$P205:$P205</f>
        <v>0</v>
      </c>
      <c r="G204" s="177" cm="1">
        <f t="array" ref="G204">'[3]Relatório Empregados II'!$T205:T205</f>
        <v>0</v>
      </c>
      <c r="H204" s="149">
        <f>'[3]Relatório Empregados II'!$W205</f>
        <v>0</v>
      </c>
      <c r="I204" s="150">
        <f>'[3]Relatório Empregados II'!$Y205:$Y205</f>
        <v>0</v>
      </c>
      <c r="J204" s="151">
        <f>'[3]Relatório Empregados II'!$AB205:$AB205</f>
        <v>0</v>
      </c>
      <c r="K204" s="166">
        <f>'[3]Relatório Empregados II'!$AE205:$AE205</f>
        <v>0</v>
      </c>
      <c r="L204" s="167" cm="1">
        <f t="array" ref="L204">'[3]Relatório Empregados II'!$AI205:$AI205</f>
        <v>0</v>
      </c>
      <c r="M204" s="153">
        <f>'[3]Relatório Empregados II'!$AL205:$AL205</f>
        <v>0</v>
      </c>
      <c r="N204" s="154">
        <f>'[3]Relatório Empregados II'!$AP205</f>
        <v>0</v>
      </c>
      <c r="O204" s="167">
        <f>'[3]Relatório Empregados II'!$AR205</f>
        <v>0</v>
      </c>
      <c r="P204" s="155">
        <f>'[3]Relatório Empregados II'!$AT205:$AT205</f>
        <v>0</v>
      </c>
      <c r="Q204" s="156">
        <f>'[3]Relatório Empregados II'!$AX205:$AX205</f>
        <v>0</v>
      </c>
      <c r="R204" s="157">
        <f>'[3]Relatório Empregados II'!$BA205:$BA205</f>
        <v>0</v>
      </c>
      <c r="S204" s="158">
        <f>'[3]Relatório Empregados II'!$BE205:$BE205</f>
        <v>0</v>
      </c>
      <c r="T204" s="158">
        <f>'[3]Relatório Empregados II'!$BH205:$BH205</f>
        <v>0</v>
      </c>
      <c r="U204" s="152">
        <f>'[3]Relatório Empregados II'!$BK205:$BK205</f>
        <v>0</v>
      </c>
      <c r="V204" s="169">
        <f>'[3]Relatório Empregados II'!$BN205</f>
        <v>0</v>
      </c>
      <c r="W204" s="210">
        <f>'[3]Relatório Empregados II'!$BP205</f>
        <v>0</v>
      </c>
      <c r="X204" s="144">
        <f>'[3]Relatório Empregados II'!$BR205:$BR205</f>
        <v>0</v>
      </c>
      <c r="Y204" s="161">
        <f>'[3]Relatório Empregados II'!$BU205</f>
        <v>0</v>
      </c>
      <c r="Z204" s="171">
        <f>'[3]Relatório Empregados II'!$BW205:$BW205</f>
        <v>0</v>
      </c>
      <c r="AA204" s="172">
        <f>'[3]Relatório Empregados II'!$CA205:$CA205</f>
        <v>0</v>
      </c>
      <c r="AB204" s="172">
        <f>'[3]Relatório Empregados II'!$CD205:$CD205</f>
        <v>0</v>
      </c>
      <c r="AC204" s="172">
        <f>'[3]Relatório Empregados II'!$CG205:$CG205</f>
        <v>0</v>
      </c>
      <c r="AD204" s="172">
        <f>'[3]Relatório Empregados II'!$CJ205</f>
        <v>0</v>
      </c>
      <c r="AE204" s="172">
        <f>'[3]Relatório Empregados II'!$CL205</f>
        <v>0</v>
      </c>
      <c r="AF204" s="172">
        <f>'[3]Relatório Empregados II'!$CN205:$CN205</f>
        <v>0</v>
      </c>
      <c r="AG204" s="172">
        <f>'[3]Relatório Empregados II'!$CQ205</f>
        <v>0</v>
      </c>
      <c r="AH204" s="144">
        <f>'[3]Relatório Empregados II'!$CS205:$CS205</f>
        <v>0</v>
      </c>
      <c r="AI204" s="161">
        <f>'[3]Relatório Empregados II'!$CV205:$CV205</f>
        <v>0</v>
      </c>
      <c r="AJ204" s="144">
        <f>'[3]Relatório Empregados II'!$CY205:$CY205</f>
        <v>0</v>
      </c>
      <c r="AK204" s="161">
        <f>'[3]Relatório Empregados II'!$DB205:$DB205</f>
        <v>0</v>
      </c>
      <c r="AL204" s="144">
        <f>'[3]Relatório Empregados II'!$DE205:$DE205</f>
        <v>0</v>
      </c>
      <c r="AM204" s="144">
        <f>'[3]Relatório Empregados II'!$DH205</f>
        <v>0</v>
      </c>
      <c r="AN204" s="161">
        <f>'[3]Relatório Empregados II'!$DJ205</f>
        <v>0</v>
      </c>
      <c r="AO204" s="144">
        <f>'[3]Relatório Empregados II'!$DL205</f>
        <v>0</v>
      </c>
      <c r="AP204" s="144">
        <f>'[3]Relatório Empregados II'!$DM$3:$DM205</f>
        <v>0</v>
      </c>
      <c r="AQ204" s="145"/>
      <c r="AR204" s="145"/>
      <c r="AS204" s="144">
        <f>'[3]Relatório Empregados II'!$DQ205:$DQ205</f>
        <v>0</v>
      </c>
      <c r="AT204" s="173">
        <f>'[3]Relatório Empregados II'!$DT205</f>
        <v>0</v>
      </c>
      <c r="AU204" s="171">
        <f>'[3]Relatório Empregados II'!$DV205</f>
        <v>0</v>
      </c>
      <c r="AV204" s="171">
        <f>'[3]Relatório Empregados II'!$DX205</f>
        <v>0</v>
      </c>
      <c r="AW204" s="160">
        <f>'[3]Relatório Empregados II'!$DZ205</f>
        <v>0</v>
      </c>
      <c r="AX204" s="160">
        <f>'[3]Relatório Empregados II'!$EB205</f>
        <v>0</v>
      </c>
      <c r="AY204" s="171">
        <f>'[3]Relatório Empregados II'!$ED205</f>
        <v>0</v>
      </c>
      <c r="AZ204" s="160">
        <f>'[3]Relatório Empregados II'!$EH205</f>
        <v>0</v>
      </c>
      <c r="BA204" s="160">
        <f>'[3]Relatório Empregados II'!$EJ205</f>
        <v>0</v>
      </c>
    </row>
    <row r="205" spans="1:53">
      <c r="A205" s="174">
        <f>IFERROR(('[3]Relatório Empregados II'!$A206:$B206),"")</f>
        <v>0</v>
      </c>
      <c r="B205" s="146">
        <f>'[3]Relatório Empregados II'!$D206:$D206</f>
        <v>0</v>
      </c>
      <c r="C205" s="162">
        <f>'[3]Relatório Empregados II'!$G206:$G206</f>
        <v>0</v>
      </c>
      <c r="D205" s="165">
        <f>'[3]Relatório Empregados II'!$J206</f>
        <v>0</v>
      </c>
      <c r="E205" s="147">
        <f>'[3]Relatório Empregados II'!$L206:L206</f>
        <v>0</v>
      </c>
      <c r="F205" s="148">
        <f>'[3]Relatório Empregados II'!$P206:$P206</f>
        <v>0</v>
      </c>
      <c r="G205" s="177" cm="1">
        <f t="array" ref="G205">'[3]Relatório Empregados II'!$T206:T206</f>
        <v>0</v>
      </c>
      <c r="H205" s="149">
        <f>'[3]Relatório Empregados II'!$W206</f>
        <v>0</v>
      </c>
      <c r="I205" s="150">
        <f>'[3]Relatório Empregados II'!$Y206:$Y206</f>
        <v>0</v>
      </c>
      <c r="J205" s="151">
        <f>'[3]Relatório Empregados II'!$AB206:$AB206</f>
        <v>0</v>
      </c>
      <c r="K205" s="166">
        <f>'[3]Relatório Empregados II'!$AE206:$AE206</f>
        <v>0</v>
      </c>
      <c r="L205" s="167" cm="1">
        <f t="array" ref="L205">'[3]Relatório Empregados II'!$AI206:$AI206</f>
        <v>0</v>
      </c>
      <c r="M205" s="153">
        <f>'[3]Relatório Empregados II'!$AL206:$AL206</f>
        <v>0</v>
      </c>
      <c r="N205" s="154">
        <f>'[3]Relatório Empregados II'!$AP206</f>
        <v>0</v>
      </c>
      <c r="O205" s="167">
        <f>'[3]Relatório Empregados II'!$AR206</f>
        <v>0</v>
      </c>
      <c r="P205" s="155">
        <f>'[3]Relatório Empregados II'!$AT206:$AT206</f>
        <v>0</v>
      </c>
      <c r="Q205" s="156">
        <f>'[3]Relatório Empregados II'!$AX206:$AX206</f>
        <v>0</v>
      </c>
      <c r="R205" s="157">
        <f>'[3]Relatório Empregados II'!$BA206:$BA206</f>
        <v>0</v>
      </c>
      <c r="S205" s="158">
        <f>'[3]Relatório Empregados II'!$BE206:$BE206</f>
        <v>0</v>
      </c>
      <c r="T205" s="158">
        <f>'[3]Relatório Empregados II'!$BH206:$BH206</f>
        <v>0</v>
      </c>
      <c r="U205" s="152">
        <f>'[3]Relatório Empregados II'!$BK206:$BK206</f>
        <v>0</v>
      </c>
      <c r="V205" s="169">
        <f>'[3]Relatório Empregados II'!$BN206</f>
        <v>0</v>
      </c>
      <c r="W205" s="210">
        <f>'[3]Relatório Empregados II'!$BP206</f>
        <v>0</v>
      </c>
      <c r="X205" s="144">
        <f>'[3]Relatório Empregados II'!$BR206:$BR206</f>
        <v>0</v>
      </c>
      <c r="Y205" s="161">
        <f>'[3]Relatório Empregados II'!$BU206</f>
        <v>0</v>
      </c>
      <c r="Z205" s="171">
        <f>'[3]Relatório Empregados II'!$BW206:$BW206</f>
        <v>0</v>
      </c>
      <c r="AA205" s="172">
        <f>'[3]Relatório Empregados II'!$CA206:$CA206</f>
        <v>0</v>
      </c>
      <c r="AB205" s="172">
        <f>'[3]Relatório Empregados II'!$CD206:$CD206</f>
        <v>0</v>
      </c>
      <c r="AC205" s="172">
        <f>'[3]Relatório Empregados II'!$CG206:$CG206</f>
        <v>0</v>
      </c>
      <c r="AD205" s="172">
        <f>'[3]Relatório Empregados II'!$CJ206</f>
        <v>0</v>
      </c>
      <c r="AE205" s="172">
        <f>'[3]Relatório Empregados II'!$CL206</f>
        <v>0</v>
      </c>
      <c r="AF205" s="172">
        <f>'[3]Relatório Empregados II'!$CN206:$CN206</f>
        <v>0</v>
      </c>
      <c r="AG205" s="172">
        <f>'[3]Relatório Empregados II'!$CQ206</f>
        <v>0</v>
      </c>
      <c r="AH205" s="144">
        <f>'[3]Relatório Empregados II'!$CS206:$CS206</f>
        <v>0</v>
      </c>
      <c r="AI205" s="161">
        <f>'[3]Relatório Empregados II'!$CV206:$CV206</f>
        <v>0</v>
      </c>
      <c r="AJ205" s="144">
        <f>'[3]Relatório Empregados II'!$CY206:$CY206</f>
        <v>0</v>
      </c>
      <c r="AK205" s="161">
        <f>'[3]Relatório Empregados II'!$DB206:$DB206</f>
        <v>0</v>
      </c>
      <c r="AL205" s="144">
        <f>'[3]Relatório Empregados II'!$DE206:$DE206</f>
        <v>0</v>
      </c>
      <c r="AM205" s="144">
        <f>'[3]Relatório Empregados II'!$DH206</f>
        <v>0</v>
      </c>
      <c r="AN205" s="161">
        <f>'[3]Relatório Empregados II'!$DJ206</f>
        <v>0</v>
      </c>
      <c r="AO205" s="144">
        <f>'[3]Relatório Empregados II'!$DL206</f>
        <v>0</v>
      </c>
      <c r="AP205" s="144">
        <f>'[3]Relatório Empregados II'!$DM$3:$DM206</f>
        <v>0</v>
      </c>
      <c r="AQ205" s="145"/>
      <c r="AR205" s="145"/>
      <c r="AS205" s="144">
        <f>'[3]Relatório Empregados II'!$DQ206:$DQ206</f>
        <v>0</v>
      </c>
      <c r="AT205" s="173">
        <f>'[3]Relatório Empregados II'!$DT206</f>
        <v>0</v>
      </c>
      <c r="AU205" s="171">
        <f>'[3]Relatório Empregados II'!$DV206</f>
        <v>0</v>
      </c>
      <c r="AV205" s="171">
        <f>'[3]Relatório Empregados II'!$DX206</f>
        <v>0</v>
      </c>
      <c r="AW205" s="160">
        <f>'[3]Relatório Empregados II'!$DZ206</f>
        <v>0</v>
      </c>
      <c r="AX205" s="160">
        <f>'[3]Relatório Empregados II'!$EB206</f>
        <v>0</v>
      </c>
      <c r="AY205" s="171">
        <f>'[3]Relatório Empregados II'!$ED206</f>
        <v>0</v>
      </c>
      <c r="AZ205" s="160">
        <f>'[3]Relatório Empregados II'!$EH206</f>
        <v>0</v>
      </c>
      <c r="BA205" s="160">
        <f>'[3]Relatório Empregados II'!$EJ206</f>
        <v>0</v>
      </c>
    </row>
    <row r="206" spans="1:53">
      <c r="A206" s="174">
        <f>IFERROR(('[3]Relatório Empregados II'!$A207:$B207),"")</f>
        <v>0</v>
      </c>
      <c r="B206" s="146">
        <f>'[3]Relatório Empregados II'!$D207:$D207</f>
        <v>0</v>
      </c>
      <c r="C206" s="162">
        <f>'[3]Relatório Empregados II'!$G207:$G207</f>
        <v>0</v>
      </c>
      <c r="D206" s="165">
        <f>'[3]Relatório Empregados II'!$J207</f>
        <v>0</v>
      </c>
      <c r="E206" s="147">
        <f>'[3]Relatório Empregados II'!$L207:L207</f>
        <v>0</v>
      </c>
      <c r="F206" s="148">
        <f>'[3]Relatório Empregados II'!$P207:$P207</f>
        <v>0</v>
      </c>
      <c r="G206" s="177" cm="1">
        <f t="array" ref="G206">'[3]Relatório Empregados II'!$T207:T207</f>
        <v>0</v>
      </c>
      <c r="H206" s="149">
        <f>'[3]Relatório Empregados II'!$W207</f>
        <v>0</v>
      </c>
      <c r="I206" s="150">
        <f>'[3]Relatório Empregados II'!$Y207:$Y207</f>
        <v>0</v>
      </c>
      <c r="J206" s="151">
        <f>'[3]Relatório Empregados II'!$AB207:$AB207</f>
        <v>0</v>
      </c>
      <c r="K206" s="166">
        <f>'[3]Relatório Empregados II'!$AE207:$AE207</f>
        <v>0</v>
      </c>
      <c r="L206" s="167" cm="1">
        <f t="array" ref="L206">'[3]Relatório Empregados II'!$AI207:$AI207</f>
        <v>0</v>
      </c>
      <c r="M206" s="153">
        <f>'[3]Relatório Empregados II'!$AL207:$AL207</f>
        <v>0</v>
      </c>
      <c r="N206" s="154">
        <f>'[3]Relatório Empregados II'!$AP207</f>
        <v>0</v>
      </c>
      <c r="O206" s="167">
        <f>'[3]Relatório Empregados II'!$AR207</f>
        <v>0</v>
      </c>
      <c r="P206" s="155">
        <f>'[3]Relatório Empregados II'!$AT207:$AT207</f>
        <v>0</v>
      </c>
      <c r="Q206" s="156">
        <f>'[3]Relatório Empregados II'!$AX207:$AX207</f>
        <v>0</v>
      </c>
      <c r="R206" s="157">
        <f>'[3]Relatório Empregados II'!$BA207:$BA207</f>
        <v>0</v>
      </c>
      <c r="S206" s="158">
        <f>'[3]Relatório Empregados II'!$BE207:$BE207</f>
        <v>0</v>
      </c>
      <c r="T206" s="158">
        <f>'[3]Relatório Empregados II'!$BH207:$BH207</f>
        <v>0</v>
      </c>
      <c r="U206" s="152">
        <f>'[3]Relatório Empregados II'!$BK207:$BK207</f>
        <v>0</v>
      </c>
      <c r="V206" s="169">
        <f>'[3]Relatório Empregados II'!$BN207</f>
        <v>0</v>
      </c>
      <c r="W206" s="210">
        <f>'[3]Relatório Empregados II'!$BP207</f>
        <v>0</v>
      </c>
      <c r="X206" s="144">
        <f>'[3]Relatório Empregados II'!$BR207:$BR207</f>
        <v>0</v>
      </c>
      <c r="Y206" s="161">
        <f>'[3]Relatório Empregados II'!$BU207</f>
        <v>0</v>
      </c>
      <c r="Z206" s="171">
        <f>'[3]Relatório Empregados II'!$BW207:$BW207</f>
        <v>0</v>
      </c>
      <c r="AA206" s="172">
        <f>'[3]Relatório Empregados II'!$CA207:$CA207</f>
        <v>0</v>
      </c>
      <c r="AB206" s="172">
        <f>'[3]Relatório Empregados II'!$CD207:$CD207</f>
        <v>0</v>
      </c>
      <c r="AC206" s="172">
        <f>'[3]Relatório Empregados II'!$CG207:$CG207</f>
        <v>0</v>
      </c>
      <c r="AD206" s="172">
        <f>'[3]Relatório Empregados II'!$CJ207</f>
        <v>0</v>
      </c>
      <c r="AE206" s="172">
        <f>'[3]Relatório Empregados II'!$CL207</f>
        <v>0</v>
      </c>
      <c r="AF206" s="172">
        <f>'[3]Relatório Empregados II'!$CN207:$CN207</f>
        <v>0</v>
      </c>
      <c r="AG206" s="172">
        <f>'[3]Relatório Empregados II'!$CQ207</f>
        <v>0</v>
      </c>
      <c r="AH206" s="144">
        <f>'[3]Relatório Empregados II'!$CS207:$CS207</f>
        <v>0</v>
      </c>
      <c r="AI206" s="161">
        <f>'[3]Relatório Empregados II'!$CV207:$CV207</f>
        <v>0</v>
      </c>
      <c r="AJ206" s="144">
        <f>'[3]Relatório Empregados II'!$CY207:$CY207</f>
        <v>0</v>
      </c>
      <c r="AK206" s="161">
        <f>'[3]Relatório Empregados II'!$DB207:$DB207</f>
        <v>0</v>
      </c>
      <c r="AL206" s="144">
        <f>'[3]Relatório Empregados II'!$DE207:$DE207</f>
        <v>0</v>
      </c>
      <c r="AM206" s="144">
        <f>'[3]Relatório Empregados II'!$DH207</f>
        <v>0</v>
      </c>
      <c r="AN206" s="161">
        <f>'[3]Relatório Empregados II'!$DJ207</f>
        <v>0</v>
      </c>
      <c r="AO206" s="144">
        <f>'[3]Relatório Empregados II'!$DL207</f>
        <v>0</v>
      </c>
      <c r="AP206" s="144">
        <f>'[3]Relatório Empregados II'!$DM$3:$DM207</f>
        <v>0</v>
      </c>
      <c r="AQ206" s="145"/>
      <c r="AR206" s="145"/>
      <c r="AS206" s="144">
        <f>'[3]Relatório Empregados II'!$DQ207:$DQ207</f>
        <v>0</v>
      </c>
      <c r="AT206" s="173">
        <f>'[3]Relatório Empregados II'!$DT207</f>
        <v>0</v>
      </c>
      <c r="AU206" s="171">
        <f>'[3]Relatório Empregados II'!$DV207</f>
        <v>0</v>
      </c>
      <c r="AV206" s="171">
        <f>'[3]Relatório Empregados II'!$DX207</f>
        <v>0</v>
      </c>
      <c r="AW206" s="160">
        <f>'[3]Relatório Empregados II'!$DZ207</f>
        <v>0</v>
      </c>
      <c r="AX206" s="160">
        <f>'[3]Relatório Empregados II'!$EB207</f>
        <v>0</v>
      </c>
      <c r="AY206" s="171">
        <f>'[3]Relatório Empregados II'!$ED207</f>
        <v>0</v>
      </c>
      <c r="AZ206" s="160">
        <f>'[3]Relatório Empregados II'!$EH207</f>
        <v>0</v>
      </c>
      <c r="BA206" s="160">
        <f>'[3]Relatório Empregados II'!$EJ207</f>
        <v>0</v>
      </c>
    </row>
    <row r="207" spans="1:53">
      <c r="A207" s="174">
        <f>IFERROR(('[3]Relatório Empregados II'!$A208:$B208),"")</f>
        <v>0</v>
      </c>
      <c r="B207" s="146">
        <f>'[3]Relatório Empregados II'!$D208:$D208</f>
        <v>0</v>
      </c>
      <c r="C207" s="162">
        <f>'[3]Relatório Empregados II'!$G208:$G208</f>
        <v>0</v>
      </c>
      <c r="D207" s="165">
        <f>'[3]Relatório Empregados II'!$J208</f>
        <v>0</v>
      </c>
      <c r="E207" s="147">
        <f>'[3]Relatório Empregados II'!$L208:L208</f>
        <v>0</v>
      </c>
      <c r="F207" s="148">
        <f>'[3]Relatório Empregados II'!$P208:$P208</f>
        <v>0</v>
      </c>
      <c r="G207" s="177" cm="1">
        <f t="array" ref="G207">'[3]Relatório Empregados II'!$T208:T208</f>
        <v>0</v>
      </c>
      <c r="H207" s="149">
        <f>'[3]Relatório Empregados II'!$W208</f>
        <v>0</v>
      </c>
      <c r="I207" s="150">
        <f>'[3]Relatório Empregados II'!$Y208:$Y208</f>
        <v>0</v>
      </c>
      <c r="J207" s="151">
        <f>'[3]Relatório Empregados II'!$AB208:$AB208</f>
        <v>0</v>
      </c>
      <c r="K207" s="166">
        <f>'[3]Relatório Empregados II'!$AE208:$AE208</f>
        <v>0</v>
      </c>
      <c r="L207" s="167" cm="1">
        <f t="array" ref="L207">'[3]Relatório Empregados II'!$AI208:$AI208</f>
        <v>0</v>
      </c>
      <c r="M207" s="153">
        <f>'[3]Relatório Empregados II'!$AL208:$AL208</f>
        <v>0</v>
      </c>
      <c r="N207" s="154">
        <f>'[3]Relatório Empregados II'!$AP208</f>
        <v>0</v>
      </c>
      <c r="O207" s="167">
        <f>'[3]Relatório Empregados II'!$AR208</f>
        <v>0</v>
      </c>
      <c r="P207" s="155">
        <f>'[3]Relatório Empregados II'!$AT208:$AT208</f>
        <v>0</v>
      </c>
      <c r="Q207" s="156">
        <f>'[3]Relatório Empregados II'!$AX208:$AX208</f>
        <v>0</v>
      </c>
      <c r="R207" s="157">
        <f>'[3]Relatório Empregados II'!$BA208:$BA208</f>
        <v>0</v>
      </c>
      <c r="S207" s="158">
        <f>'[3]Relatório Empregados II'!$BE208:$BE208</f>
        <v>0</v>
      </c>
      <c r="T207" s="158">
        <f>'[3]Relatório Empregados II'!$BH208:$BH208</f>
        <v>0</v>
      </c>
      <c r="U207" s="152">
        <f>'[3]Relatório Empregados II'!$BK208:$BK208</f>
        <v>0</v>
      </c>
      <c r="V207" s="169">
        <f>'[3]Relatório Empregados II'!$BN208</f>
        <v>0</v>
      </c>
      <c r="W207" s="210">
        <f>'[3]Relatório Empregados II'!$BP208</f>
        <v>0</v>
      </c>
      <c r="X207" s="144">
        <f>'[3]Relatório Empregados II'!$BR208:$BR208</f>
        <v>0</v>
      </c>
      <c r="Y207" s="161">
        <f>'[3]Relatório Empregados II'!$BU208</f>
        <v>0</v>
      </c>
      <c r="Z207" s="171">
        <f>'[3]Relatório Empregados II'!$BW208:$BW208</f>
        <v>0</v>
      </c>
      <c r="AA207" s="172">
        <f>'[3]Relatório Empregados II'!$CA208:$CA208</f>
        <v>0</v>
      </c>
      <c r="AB207" s="172">
        <f>'[3]Relatório Empregados II'!$CD208:$CD208</f>
        <v>0</v>
      </c>
      <c r="AC207" s="172">
        <f>'[3]Relatório Empregados II'!$CG208:$CG208</f>
        <v>0</v>
      </c>
      <c r="AD207" s="172">
        <f>'[3]Relatório Empregados II'!$CJ208</f>
        <v>0</v>
      </c>
      <c r="AE207" s="172">
        <f>'[3]Relatório Empregados II'!$CL208</f>
        <v>0</v>
      </c>
      <c r="AF207" s="172">
        <f>'[3]Relatório Empregados II'!$CN208:$CN208</f>
        <v>0</v>
      </c>
      <c r="AG207" s="172">
        <f>'[3]Relatório Empregados II'!$CQ208</f>
        <v>0</v>
      </c>
      <c r="AH207" s="144">
        <f>'[3]Relatório Empregados II'!$CS208:$CS208</f>
        <v>0</v>
      </c>
      <c r="AI207" s="161">
        <f>'[3]Relatório Empregados II'!$CV208:$CV208</f>
        <v>0</v>
      </c>
      <c r="AJ207" s="144">
        <f>'[3]Relatório Empregados II'!$CY208:$CY208</f>
        <v>0</v>
      </c>
      <c r="AK207" s="161">
        <f>'[3]Relatório Empregados II'!$DB208:$DB208</f>
        <v>0</v>
      </c>
      <c r="AL207" s="144">
        <f>'[3]Relatório Empregados II'!$DE208:$DE208</f>
        <v>0</v>
      </c>
      <c r="AM207" s="144">
        <f>'[3]Relatório Empregados II'!$DH208</f>
        <v>0</v>
      </c>
      <c r="AN207" s="161">
        <f>'[3]Relatório Empregados II'!$DJ208</f>
        <v>0</v>
      </c>
      <c r="AO207" s="144">
        <f>'[3]Relatório Empregados II'!$DL208</f>
        <v>0</v>
      </c>
      <c r="AP207" s="144">
        <f>'[3]Relatório Empregados II'!$DM$3:$DM208</f>
        <v>0</v>
      </c>
      <c r="AQ207" s="145"/>
      <c r="AR207" s="145"/>
      <c r="AS207" s="144">
        <f>'[3]Relatório Empregados II'!$DQ208:$DQ208</f>
        <v>0</v>
      </c>
      <c r="AT207" s="173">
        <f>'[3]Relatório Empregados II'!$DT208</f>
        <v>0</v>
      </c>
      <c r="AU207" s="171">
        <f>'[3]Relatório Empregados II'!$DV208</f>
        <v>0</v>
      </c>
      <c r="AV207" s="171">
        <f>'[3]Relatório Empregados II'!$DX208</f>
        <v>0</v>
      </c>
      <c r="AW207" s="160">
        <f>'[3]Relatório Empregados II'!$DZ208</f>
        <v>0</v>
      </c>
      <c r="AX207" s="160">
        <f>'[3]Relatório Empregados II'!$EB208</f>
        <v>0</v>
      </c>
      <c r="AY207" s="171">
        <f>'[3]Relatório Empregados II'!$ED208</f>
        <v>0</v>
      </c>
      <c r="AZ207" s="160">
        <f>'[3]Relatório Empregados II'!$EH208</f>
        <v>0</v>
      </c>
      <c r="BA207" s="160">
        <f>'[3]Relatório Empregados II'!$EJ208</f>
        <v>0</v>
      </c>
    </row>
    <row r="208" spans="1:53">
      <c r="A208" s="174">
        <f>IFERROR(('[3]Relatório Empregados II'!$A209:$B209),"")</f>
        <v>0</v>
      </c>
      <c r="B208" s="146">
        <f>'[3]Relatório Empregados II'!$D209:$D209</f>
        <v>0</v>
      </c>
      <c r="C208" s="162">
        <f>'[3]Relatório Empregados II'!$G209:$G209</f>
        <v>0</v>
      </c>
      <c r="D208" s="165">
        <f>'[3]Relatório Empregados II'!$J209</f>
        <v>0</v>
      </c>
      <c r="E208" s="147">
        <f>'[3]Relatório Empregados II'!$L209:L209</f>
        <v>0</v>
      </c>
      <c r="F208" s="148">
        <f>'[3]Relatório Empregados II'!$P209:$P209</f>
        <v>0</v>
      </c>
      <c r="G208" s="177" cm="1">
        <f t="array" ref="G208">'[3]Relatório Empregados II'!$T209:T209</f>
        <v>0</v>
      </c>
      <c r="H208" s="149">
        <f>'[3]Relatório Empregados II'!$W209</f>
        <v>0</v>
      </c>
      <c r="I208" s="150">
        <f>'[3]Relatório Empregados II'!$Y209:$Y209</f>
        <v>0</v>
      </c>
      <c r="J208" s="151">
        <f>'[3]Relatório Empregados II'!$AB209:$AB209</f>
        <v>0</v>
      </c>
      <c r="K208" s="166">
        <f>'[3]Relatório Empregados II'!$AE209:$AE209</f>
        <v>0</v>
      </c>
      <c r="L208" s="167" cm="1">
        <f t="array" ref="L208">'[3]Relatório Empregados II'!$AI209:$AI209</f>
        <v>0</v>
      </c>
      <c r="M208" s="153">
        <f>'[3]Relatório Empregados II'!$AL209:$AL209</f>
        <v>0</v>
      </c>
      <c r="N208" s="154">
        <f>'[3]Relatório Empregados II'!$AP209</f>
        <v>0</v>
      </c>
      <c r="O208" s="167">
        <f>'[3]Relatório Empregados II'!$AR209</f>
        <v>0</v>
      </c>
      <c r="P208" s="155">
        <f>'[3]Relatório Empregados II'!$AT209:$AT209</f>
        <v>0</v>
      </c>
      <c r="Q208" s="156">
        <f>'[3]Relatório Empregados II'!$AX209:$AX209</f>
        <v>0</v>
      </c>
      <c r="R208" s="157">
        <f>'[3]Relatório Empregados II'!$BA209:$BA209</f>
        <v>0</v>
      </c>
      <c r="S208" s="158">
        <f>'[3]Relatório Empregados II'!$BE209:$BE209</f>
        <v>0</v>
      </c>
      <c r="T208" s="158">
        <f>'[3]Relatório Empregados II'!$BH209:$BH209</f>
        <v>0</v>
      </c>
      <c r="U208" s="152">
        <f>'[3]Relatório Empregados II'!$BK209:$BK209</f>
        <v>0</v>
      </c>
      <c r="V208" s="169">
        <f>'[3]Relatório Empregados II'!$BN209</f>
        <v>0</v>
      </c>
      <c r="W208" s="210">
        <f>'[3]Relatório Empregados II'!$BP209</f>
        <v>0</v>
      </c>
      <c r="X208" s="144">
        <f>'[3]Relatório Empregados II'!$BR209:$BR209</f>
        <v>0</v>
      </c>
      <c r="Y208" s="161">
        <f>'[3]Relatório Empregados II'!$BU209</f>
        <v>0</v>
      </c>
      <c r="Z208" s="171">
        <f>'[3]Relatório Empregados II'!$BW209:$BW209</f>
        <v>0</v>
      </c>
      <c r="AA208" s="172">
        <f>'[3]Relatório Empregados II'!$CA209:$CA209</f>
        <v>0</v>
      </c>
      <c r="AB208" s="172">
        <f>'[3]Relatório Empregados II'!$CD209:$CD209</f>
        <v>0</v>
      </c>
      <c r="AC208" s="172">
        <f>'[3]Relatório Empregados II'!$CG209:$CG209</f>
        <v>0</v>
      </c>
      <c r="AD208" s="172">
        <f>'[3]Relatório Empregados II'!$CJ209</f>
        <v>0</v>
      </c>
      <c r="AE208" s="172">
        <f>'[3]Relatório Empregados II'!$CL209</f>
        <v>0</v>
      </c>
      <c r="AF208" s="172">
        <f>'[3]Relatório Empregados II'!$CN209:$CN209</f>
        <v>0</v>
      </c>
      <c r="AG208" s="172">
        <f>'[3]Relatório Empregados II'!$CQ209</f>
        <v>0</v>
      </c>
      <c r="AH208" s="144">
        <f>'[3]Relatório Empregados II'!$CS209:$CS209</f>
        <v>0</v>
      </c>
      <c r="AI208" s="161">
        <f>'[3]Relatório Empregados II'!$CV209:$CV209</f>
        <v>0</v>
      </c>
      <c r="AJ208" s="144">
        <f>'[3]Relatório Empregados II'!$CY209:$CY209</f>
        <v>0</v>
      </c>
      <c r="AK208" s="161">
        <f>'[3]Relatório Empregados II'!$DB209:$DB209</f>
        <v>0</v>
      </c>
      <c r="AL208" s="144">
        <f>'[3]Relatório Empregados II'!$DE209:$DE209</f>
        <v>0</v>
      </c>
      <c r="AM208" s="144">
        <f>'[3]Relatório Empregados II'!$DH209</f>
        <v>0</v>
      </c>
      <c r="AN208" s="161">
        <f>'[3]Relatório Empregados II'!$DJ209</f>
        <v>0</v>
      </c>
      <c r="AO208" s="144">
        <f>'[3]Relatório Empregados II'!$DL209</f>
        <v>0</v>
      </c>
      <c r="AP208" s="144">
        <f>'[3]Relatório Empregados II'!$DM$3:$DM209</f>
        <v>0</v>
      </c>
      <c r="AQ208" s="163"/>
      <c r="AR208" s="163"/>
      <c r="AS208" s="144">
        <f>'[3]Relatório Empregados II'!$DQ209:$DQ209</f>
        <v>0</v>
      </c>
      <c r="AT208" s="173">
        <f>'[3]Relatório Empregados II'!$DT209</f>
        <v>0</v>
      </c>
      <c r="AU208" s="171">
        <f>'[3]Relatório Empregados II'!$DV209</f>
        <v>0</v>
      </c>
      <c r="AV208" s="171">
        <f>'[3]Relatório Empregados II'!$DX209</f>
        <v>0</v>
      </c>
      <c r="AW208" s="160">
        <f>'[3]Relatório Empregados II'!$DZ209</f>
        <v>0</v>
      </c>
      <c r="AX208" s="160">
        <f>'[3]Relatório Empregados II'!$EB209</f>
        <v>0</v>
      </c>
      <c r="AY208" s="171">
        <f>'[3]Relatório Empregados II'!$ED209</f>
        <v>0</v>
      </c>
      <c r="AZ208" s="160">
        <f>'[3]Relatório Empregados II'!$EH209</f>
        <v>0</v>
      </c>
      <c r="BA208" s="160">
        <f>'[3]Relatório Empregados II'!$EJ209</f>
        <v>0</v>
      </c>
    </row>
    <row r="209" spans="1:53">
      <c r="A209" s="174">
        <f>IFERROR(('[3]Relatório Empregados II'!$A210:$B210),"")</f>
        <v>0</v>
      </c>
      <c r="B209" s="146">
        <f>'[3]Relatório Empregados II'!$D210:$D210</f>
        <v>0</v>
      </c>
      <c r="C209" s="162">
        <f>'[3]Relatório Empregados II'!$G210:$G210</f>
        <v>0</v>
      </c>
      <c r="D209" s="165">
        <f>'[3]Relatório Empregados II'!$J210</f>
        <v>0</v>
      </c>
      <c r="E209" s="147">
        <f>'[3]Relatório Empregados II'!$L210:L210</f>
        <v>0</v>
      </c>
      <c r="F209" s="148">
        <f>'[3]Relatório Empregados II'!$P210:$P210</f>
        <v>0</v>
      </c>
      <c r="G209" s="177" cm="1">
        <f t="array" ref="G209">'[3]Relatório Empregados II'!$T210:T210</f>
        <v>0</v>
      </c>
      <c r="H209" s="149">
        <f>'[3]Relatório Empregados II'!$W210</f>
        <v>0</v>
      </c>
      <c r="I209" s="150">
        <f>'[3]Relatório Empregados II'!$Y210:$Y210</f>
        <v>0</v>
      </c>
      <c r="J209" s="151">
        <f>'[3]Relatório Empregados II'!$AB210:$AB210</f>
        <v>0</v>
      </c>
      <c r="K209" s="166">
        <f>'[3]Relatório Empregados II'!$AE210:$AE210</f>
        <v>0</v>
      </c>
      <c r="L209" s="167" cm="1">
        <f t="array" ref="L209">'[3]Relatório Empregados II'!$AI210:$AI210</f>
        <v>0</v>
      </c>
      <c r="M209" s="153">
        <f>'[3]Relatório Empregados II'!$AL210:$AL210</f>
        <v>0</v>
      </c>
      <c r="N209" s="154">
        <f>'[3]Relatório Empregados II'!$AP210</f>
        <v>0</v>
      </c>
      <c r="O209" s="167">
        <f>'[3]Relatório Empregados II'!$AR210</f>
        <v>0</v>
      </c>
      <c r="P209" s="155">
        <f>'[3]Relatório Empregados II'!$AT210:$AT210</f>
        <v>0</v>
      </c>
      <c r="Q209" s="156">
        <f>'[3]Relatório Empregados II'!$AX210:$AX210</f>
        <v>0</v>
      </c>
      <c r="R209" s="157">
        <f>'[3]Relatório Empregados II'!$BA210:$BA210</f>
        <v>0</v>
      </c>
      <c r="S209" s="158">
        <f>'[3]Relatório Empregados II'!$BE210:$BE210</f>
        <v>0</v>
      </c>
      <c r="T209" s="158">
        <f>'[3]Relatório Empregados II'!$BH210:$BH210</f>
        <v>0</v>
      </c>
      <c r="U209" s="152">
        <f>'[3]Relatório Empregados II'!$BK210:$BK210</f>
        <v>0</v>
      </c>
      <c r="V209" s="169">
        <f>'[3]Relatório Empregados II'!$BN210</f>
        <v>0</v>
      </c>
      <c r="W209" s="210">
        <f>'[3]Relatório Empregados II'!$BP210</f>
        <v>0</v>
      </c>
      <c r="X209" s="144">
        <f>'[3]Relatório Empregados II'!$BR210:$BR210</f>
        <v>0</v>
      </c>
      <c r="Y209" s="161">
        <f>'[3]Relatório Empregados II'!$BU210</f>
        <v>0</v>
      </c>
      <c r="Z209" s="171">
        <f>'[3]Relatório Empregados II'!$BW210:$BW210</f>
        <v>0</v>
      </c>
      <c r="AA209" s="172">
        <f>'[3]Relatório Empregados II'!$CA210:$CA210</f>
        <v>0</v>
      </c>
      <c r="AB209" s="172">
        <f>'[3]Relatório Empregados II'!$CD210:$CD210</f>
        <v>0</v>
      </c>
      <c r="AC209" s="172">
        <f>'[3]Relatório Empregados II'!$CG210:$CG210</f>
        <v>0</v>
      </c>
      <c r="AD209" s="172">
        <f>'[3]Relatório Empregados II'!$CJ210</f>
        <v>0</v>
      </c>
      <c r="AE209" s="172">
        <f>'[3]Relatório Empregados II'!$CL210</f>
        <v>0</v>
      </c>
      <c r="AF209" s="172">
        <f>'[3]Relatório Empregados II'!$CN210:$CN210</f>
        <v>0</v>
      </c>
      <c r="AG209" s="172">
        <f>'[3]Relatório Empregados II'!$CQ210</f>
        <v>0</v>
      </c>
      <c r="AH209" s="144">
        <f>'[3]Relatório Empregados II'!$CS210:$CS210</f>
        <v>0</v>
      </c>
      <c r="AI209" s="161">
        <f>'[3]Relatório Empregados II'!$CV210:$CV210</f>
        <v>0</v>
      </c>
      <c r="AJ209" s="144">
        <f>'[3]Relatório Empregados II'!$CY210:$CY210</f>
        <v>0</v>
      </c>
      <c r="AK209" s="161">
        <f>'[3]Relatório Empregados II'!$DB210:$DB210</f>
        <v>0</v>
      </c>
      <c r="AL209" s="144">
        <f>'[3]Relatório Empregados II'!$DE210:$DE210</f>
        <v>0</v>
      </c>
      <c r="AM209" s="144">
        <f>'[3]Relatório Empregados II'!$DH210</f>
        <v>0</v>
      </c>
      <c r="AN209" s="161">
        <f>'[3]Relatório Empregados II'!$DJ210</f>
        <v>0</v>
      </c>
      <c r="AO209" s="144">
        <f>'[3]Relatório Empregados II'!$DL210</f>
        <v>0</v>
      </c>
      <c r="AP209" s="144">
        <f>'[3]Relatório Empregados II'!$DM$3:$DM210</f>
        <v>0</v>
      </c>
      <c r="AQ209" s="163"/>
      <c r="AR209" s="163"/>
      <c r="AS209" s="144">
        <f>'[3]Relatório Empregados II'!$DQ210:$DQ210</f>
        <v>0</v>
      </c>
      <c r="AT209" s="173">
        <f>'[3]Relatório Empregados II'!$DT210</f>
        <v>0</v>
      </c>
      <c r="AU209" s="171">
        <f>'[3]Relatório Empregados II'!$DV210</f>
        <v>0</v>
      </c>
      <c r="AV209" s="171">
        <f>'[3]Relatório Empregados II'!$DX210</f>
        <v>0</v>
      </c>
      <c r="AW209" s="160">
        <f>'[3]Relatório Empregados II'!$DZ210</f>
        <v>0</v>
      </c>
      <c r="AX209" s="160">
        <f>'[3]Relatório Empregados II'!$EB210</f>
        <v>0</v>
      </c>
      <c r="AY209" s="171">
        <f>'[3]Relatório Empregados II'!$ED210</f>
        <v>0</v>
      </c>
      <c r="AZ209" s="160">
        <f>'[3]Relatório Empregados II'!$EH210</f>
        <v>0</v>
      </c>
      <c r="BA209" s="160">
        <f>'[3]Relatório Empregados II'!$EJ210</f>
        <v>0</v>
      </c>
    </row>
    <row r="210" spans="1:53">
      <c r="A210" s="174">
        <f>IFERROR(('[3]Relatório Empregados II'!$A211:$B211),"")</f>
        <v>0</v>
      </c>
      <c r="B210" s="146">
        <f>'[3]Relatório Empregados II'!$D211:$D211</f>
        <v>0</v>
      </c>
      <c r="C210" s="162">
        <f>'[3]Relatório Empregados II'!$G211:$G211</f>
        <v>0</v>
      </c>
      <c r="D210" s="165">
        <f>'[3]Relatório Empregados II'!$J211</f>
        <v>0</v>
      </c>
      <c r="E210" s="147">
        <f>'[3]Relatório Empregados II'!$L211:L211</f>
        <v>0</v>
      </c>
      <c r="F210" s="148">
        <f>'[3]Relatório Empregados II'!$P211:$P211</f>
        <v>0</v>
      </c>
      <c r="G210" s="177" cm="1">
        <f t="array" ref="G210">'[3]Relatório Empregados II'!$T211:T211</f>
        <v>0</v>
      </c>
      <c r="H210" s="149">
        <f>'[3]Relatório Empregados II'!$W211</f>
        <v>0</v>
      </c>
      <c r="I210" s="150">
        <f>'[3]Relatório Empregados II'!$Y211:$Y211</f>
        <v>0</v>
      </c>
      <c r="J210" s="151">
        <f>'[3]Relatório Empregados II'!$AB211:$AB211</f>
        <v>0</v>
      </c>
      <c r="K210" s="166">
        <f>'[3]Relatório Empregados II'!$AE211:$AE211</f>
        <v>0</v>
      </c>
      <c r="L210" s="167" cm="1">
        <f t="array" ref="L210">'[3]Relatório Empregados II'!$AI211:$AI211</f>
        <v>0</v>
      </c>
      <c r="M210" s="153">
        <f>'[3]Relatório Empregados II'!$AL211:$AL211</f>
        <v>0</v>
      </c>
      <c r="N210" s="154">
        <f>'[3]Relatório Empregados II'!$AP211</f>
        <v>0</v>
      </c>
      <c r="O210" s="167">
        <f>'[3]Relatório Empregados II'!$AR211</f>
        <v>0</v>
      </c>
      <c r="P210" s="155">
        <f>'[3]Relatório Empregados II'!$AT211:$AT211</f>
        <v>0</v>
      </c>
      <c r="Q210" s="156">
        <f>'[3]Relatório Empregados II'!$AX211:$AX211</f>
        <v>0</v>
      </c>
      <c r="R210" s="157">
        <f>'[3]Relatório Empregados II'!$BA211:$BA211</f>
        <v>0</v>
      </c>
      <c r="S210" s="158">
        <f>'[3]Relatório Empregados II'!$BE211:$BE211</f>
        <v>0</v>
      </c>
      <c r="T210" s="158">
        <f>'[3]Relatório Empregados II'!$BH211:$BH211</f>
        <v>0</v>
      </c>
      <c r="U210" s="152">
        <f>'[3]Relatório Empregados II'!$BK211:$BK211</f>
        <v>0</v>
      </c>
      <c r="V210" s="169">
        <f>'[3]Relatório Empregados II'!$BN211</f>
        <v>0</v>
      </c>
      <c r="W210" s="210">
        <f>'[3]Relatório Empregados II'!$BP211</f>
        <v>0</v>
      </c>
      <c r="X210" s="144">
        <f>'[3]Relatório Empregados II'!$BR211:$BR211</f>
        <v>0</v>
      </c>
      <c r="Y210" s="161">
        <f>'[3]Relatório Empregados II'!$BU211</f>
        <v>0</v>
      </c>
      <c r="Z210" s="171">
        <f>'[3]Relatório Empregados II'!$BW211:$BW211</f>
        <v>0</v>
      </c>
      <c r="AA210" s="172">
        <f>'[3]Relatório Empregados II'!$CA211:$CA211</f>
        <v>0</v>
      </c>
      <c r="AB210" s="172">
        <f>'[3]Relatório Empregados II'!$CD211:$CD211</f>
        <v>0</v>
      </c>
      <c r="AC210" s="172">
        <f>'[3]Relatório Empregados II'!$CG211:$CG211</f>
        <v>0</v>
      </c>
      <c r="AD210" s="172">
        <f>'[3]Relatório Empregados II'!$CJ211</f>
        <v>0</v>
      </c>
      <c r="AE210" s="172">
        <f>'[3]Relatório Empregados II'!$CL211</f>
        <v>0</v>
      </c>
      <c r="AF210" s="172">
        <f>'[3]Relatório Empregados II'!$CN211:$CN211</f>
        <v>0</v>
      </c>
      <c r="AG210" s="172">
        <f>'[3]Relatório Empregados II'!$CQ211</f>
        <v>0</v>
      </c>
      <c r="AH210" s="144">
        <f>'[3]Relatório Empregados II'!$CS211:$CS211</f>
        <v>0</v>
      </c>
      <c r="AI210" s="161">
        <f>'[3]Relatório Empregados II'!$CV211:$CV211</f>
        <v>0</v>
      </c>
      <c r="AJ210" s="144">
        <f>'[3]Relatório Empregados II'!$CY211:$CY211</f>
        <v>0</v>
      </c>
      <c r="AK210" s="161">
        <f>'[3]Relatório Empregados II'!$DB211:$DB211</f>
        <v>0</v>
      </c>
      <c r="AL210" s="144">
        <f>'[3]Relatório Empregados II'!$DE211:$DE211</f>
        <v>0</v>
      </c>
      <c r="AM210" s="144">
        <f>'[3]Relatório Empregados II'!$DH211</f>
        <v>0</v>
      </c>
      <c r="AN210" s="161">
        <f>'[3]Relatório Empregados II'!$DJ211</f>
        <v>0</v>
      </c>
      <c r="AO210" s="144">
        <f>'[3]Relatório Empregados II'!$DL211</f>
        <v>0</v>
      </c>
      <c r="AP210" s="144">
        <f>'[3]Relatório Empregados II'!$DM$3:$DM211</f>
        <v>0</v>
      </c>
      <c r="AQ210" s="163"/>
      <c r="AR210" s="163"/>
      <c r="AS210" s="144">
        <f>'[3]Relatório Empregados II'!$DQ211:$DQ211</f>
        <v>0</v>
      </c>
      <c r="AT210" s="173">
        <f>'[3]Relatório Empregados II'!$DT211</f>
        <v>0</v>
      </c>
      <c r="AU210" s="171">
        <f>'[3]Relatório Empregados II'!$DV211</f>
        <v>0</v>
      </c>
      <c r="AV210" s="171">
        <f>'[3]Relatório Empregados II'!$DX211</f>
        <v>0</v>
      </c>
      <c r="AW210" s="160">
        <f>'[3]Relatório Empregados II'!$DZ211</f>
        <v>0</v>
      </c>
      <c r="AX210" s="160">
        <f>'[3]Relatório Empregados II'!$EB211</f>
        <v>0</v>
      </c>
      <c r="AY210" s="171">
        <f>'[3]Relatório Empregados II'!$ED211</f>
        <v>0</v>
      </c>
      <c r="AZ210" s="160">
        <f>'[3]Relatório Empregados II'!$EH211</f>
        <v>0</v>
      </c>
      <c r="BA210" s="160">
        <f>'[3]Relatório Empregados II'!$EJ211</f>
        <v>0</v>
      </c>
    </row>
    <row r="211" spans="1:53">
      <c r="A211" s="174">
        <f>IFERROR(('[3]Relatório Empregados II'!$A212:$B212),"")</f>
        <v>0</v>
      </c>
      <c r="B211" s="146">
        <f>'[3]Relatório Empregados II'!$D212:$D212</f>
        <v>0</v>
      </c>
      <c r="C211" s="162">
        <f>'[3]Relatório Empregados II'!$G212:$G212</f>
        <v>0</v>
      </c>
      <c r="D211" s="165">
        <f>'[3]Relatório Empregados II'!$J212</f>
        <v>0</v>
      </c>
      <c r="E211" s="147">
        <f>'[3]Relatório Empregados II'!$L212:L212</f>
        <v>0</v>
      </c>
      <c r="F211" s="148">
        <f>'[3]Relatório Empregados II'!$P212:$P212</f>
        <v>0</v>
      </c>
      <c r="G211" s="177" cm="1">
        <f t="array" ref="G211">'[3]Relatório Empregados II'!$T212:T212</f>
        <v>0</v>
      </c>
      <c r="H211" s="149">
        <f>'[3]Relatório Empregados II'!$W212</f>
        <v>0</v>
      </c>
      <c r="I211" s="150">
        <f>'[3]Relatório Empregados II'!$Y212:$Y212</f>
        <v>0</v>
      </c>
      <c r="J211" s="151">
        <f>'[3]Relatório Empregados II'!$AB212:$AB212</f>
        <v>0</v>
      </c>
      <c r="K211" s="166">
        <f>'[3]Relatório Empregados II'!$AE212:$AE212</f>
        <v>0</v>
      </c>
      <c r="L211" s="167" cm="1">
        <f t="array" ref="L211">'[3]Relatório Empregados II'!$AI212:$AI212</f>
        <v>0</v>
      </c>
      <c r="M211" s="153">
        <f>'[3]Relatório Empregados II'!$AL212:$AL212</f>
        <v>0</v>
      </c>
      <c r="N211" s="154">
        <f>'[3]Relatório Empregados II'!$AP212</f>
        <v>0</v>
      </c>
      <c r="O211" s="167">
        <f>'[3]Relatório Empregados II'!$AR212</f>
        <v>0</v>
      </c>
      <c r="P211" s="155">
        <f>'[3]Relatório Empregados II'!$AT212:$AT212</f>
        <v>0</v>
      </c>
      <c r="Q211" s="156">
        <f>'[3]Relatório Empregados II'!$AX212:$AX212</f>
        <v>0</v>
      </c>
      <c r="R211" s="157">
        <f>'[3]Relatório Empregados II'!$BA212:$BA212</f>
        <v>0</v>
      </c>
      <c r="S211" s="158">
        <f>'[3]Relatório Empregados II'!$BE212:$BE212</f>
        <v>0</v>
      </c>
      <c r="T211" s="158">
        <f>'[3]Relatório Empregados II'!$BH212:$BH212</f>
        <v>0</v>
      </c>
      <c r="U211" s="152">
        <f>'[3]Relatório Empregados II'!$BK212:$BK212</f>
        <v>0</v>
      </c>
      <c r="V211" s="169">
        <f>'[3]Relatório Empregados II'!$BN212</f>
        <v>0</v>
      </c>
      <c r="W211" s="210">
        <f>'[3]Relatório Empregados II'!$BP212</f>
        <v>0</v>
      </c>
      <c r="X211" s="144">
        <f>'[3]Relatório Empregados II'!$BR212:$BR212</f>
        <v>0</v>
      </c>
      <c r="Y211" s="161">
        <f>'[3]Relatório Empregados II'!$BU212</f>
        <v>0</v>
      </c>
      <c r="Z211" s="171">
        <f>'[3]Relatório Empregados II'!$BW212:$BW212</f>
        <v>0</v>
      </c>
      <c r="AA211" s="172">
        <f>'[3]Relatório Empregados II'!$CA212:$CA212</f>
        <v>0</v>
      </c>
      <c r="AB211" s="172">
        <f>'[3]Relatório Empregados II'!$CD212:$CD212</f>
        <v>0</v>
      </c>
      <c r="AC211" s="172">
        <f>'[3]Relatório Empregados II'!$CG212:$CG212</f>
        <v>0</v>
      </c>
      <c r="AD211" s="172">
        <f>'[3]Relatório Empregados II'!$CJ212</f>
        <v>0</v>
      </c>
      <c r="AE211" s="172">
        <f>'[3]Relatório Empregados II'!$CL212</f>
        <v>0</v>
      </c>
      <c r="AF211" s="172">
        <f>'[3]Relatório Empregados II'!$CN212:$CN212</f>
        <v>0</v>
      </c>
      <c r="AG211" s="172">
        <f>'[3]Relatório Empregados II'!$CQ212</f>
        <v>0</v>
      </c>
      <c r="AH211" s="144">
        <f>'[3]Relatório Empregados II'!$CS212:$CS212</f>
        <v>0</v>
      </c>
      <c r="AI211" s="161">
        <f>'[3]Relatório Empregados II'!$CV212:$CV212</f>
        <v>0</v>
      </c>
      <c r="AJ211" s="144">
        <f>'[3]Relatório Empregados II'!$CY212:$CY212</f>
        <v>0</v>
      </c>
      <c r="AK211" s="161">
        <f>'[3]Relatório Empregados II'!$DB212:$DB212</f>
        <v>0</v>
      </c>
      <c r="AL211" s="144">
        <f>'[3]Relatório Empregados II'!$DE212:$DE212</f>
        <v>0</v>
      </c>
      <c r="AM211" s="144">
        <f>'[3]Relatório Empregados II'!$DH212</f>
        <v>0</v>
      </c>
      <c r="AN211" s="161">
        <f>'[3]Relatório Empregados II'!$DJ212</f>
        <v>0</v>
      </c>
      <c r="AO211" s="144">
        <f>'[3]Relatório Empregados II'!$DL212</f>
        <v>0</v>
      </c>
      <c r="AP211" s="144">
        <f>'[3]Relatório Empregados II'!$DM$3:$DM212</f>
        <v>0</v>
      </c>
      <c r="AQ211" s="163"/>
      <c r="AR211" s="163"/>
      <c r="AS211" s="144">
        <f>'[3]Relatório Empregados II'!$DQ212:$DQ212</f>
        <v>0</v>
      </c>
      <c r="AT211" s="173">
        <f>'[3]Relatório Empregados II'!$DT212</f>
        <v>0</v>
      </c>
      <c r="AU211" s="171">
        <f>'[3]Relatório Empregados II'!$DV212</f>
        <v>0</v>
      </c>
      <c r="AV211" s="171">
        <f>'[3]Relatório Empregados II'!$DX212</f>
        <v>0</v>
      </c>
      <c r="AW211" s="160">
        <f>'[3]Relatório Empregados II'!$DZ212</f>
        <v>0</v>
      </c>
      <c r="AX211" s="160">
        <f>'[3]Relatório Empregados II'!$EB212</f>
        <v>0</v>
      </c>
      <c r="AY211" s="171">
        <f>'[3]Relatório Empregados II'!$ED212</f>
        <v>0</v>
      </c>
      <c r="AZ211" s="160">
        <f>'[3]Relatório Empregados II'!$EH212</f>
        <v>0</v>
      </c>
      <c r="BA211" s="160">
        <f>'[3]Relatório Empregados II'!$EJ212</f>
        <v>0</v>
      </c>
    </row>
    <row r="212" spans="1:53">
      <c r="A212" s="174">
        <f>IFERROR(('[3]Relatório Empregados II'!$A213:$B213),"")</f>
        <v>0</v>
      </c>
      <c r="B212" s="146">
        <f>'[3]Relatório Empregados II'!$D213:$D213</f>
        <v>0</v>
      </c>
      <c r="C212" s="162">
        <f>'[3]Relatório Empregados II'!$G213:$G213</f>
        <v>0</v>
      </c>
      <c r="D212" s="165">
        <f>'[3]Relatório Empregados II'!$J213</f>
        <v>0</v>
      </c>
      <c r="E212" s="147">
        <f>'[3]Relatório Empregados II'!$L213:L213</f>
        <v>0</v>
      </c>
      <c r="F212" s="148">
        <f>'[3]Relatório Empregados II'!$P213:$P213</f>
        <v>0</v>
      </c>
      <c r="G212" s="177" cm="1">
        <f t="array" ref="G212">'[3]Relatório Empregados II'!$T213:T213</f>
        <v>0</v>
      </c>
      <c r="H212" s="149">
        <f>'[3]Relatório Empregados II'!$W213</f>
        <v>0</v>
      </c>
      <c r="I212" s="150">
        <f>'[3]Relatório Empregados II'!$Y213:$Y213</f>
        <v>0</v>
      </c>
      <c r="J212" s="151">
        <f>'[3]Relatório Empregados II'!$AB213:$AB213</f>
        <v>0</v>
      </c>
      <c r="K212" s="166">
        <f>'[3]Relatório Empregados II'!$AE213:$AE213</f>
        <v>0</v>
      </c>
      <c r="L212" s="167" cm="1">
        <f t="array" ref="L212">'[3]Relatório Empregados II'!$AI213:$AI213</f>
        <v>0</v>
      </c>
      <c r="M212" s="153">
        <f>'[3]Relatório Empregados II'!$AL213:$AL213</f>
        <v>0</v>
      </c>
      <c r="N212" s="154">
        <f>'[3]Relatório Empregados II'!$AP213</f>
        <v>0</v>
      </c>
      <c r="O212" s="167">
        <f>'[3]Relatório Empregados II'!$AR213</f>
        <v>0</v>
      </c>
      <c r="P212" s="155">
        <f>'[3]Relatório Empregados II'!$AT213:$AT213</f>
        <v>0</v>
      </c>
      <c r="Q212" s="156">
        <f>'[3]Relatório Empregados II'!$AX213:$AX213</f>
        <v>0</v>
      </c>
      <c r="R212" s="157">
        <f>'[3]Relatório Empregados II'!$BA213:$BA213</f>
        <v>0</v>
      </c>
      <c r="S212" s="158">
        <f>'[3]Relatório Empregados II'!$BE213:$BE213</f>
        <v>0</v>
      </c>
      <c r="T212" s="158">
        <f>'[3]Relatório Empregados II'!$BH213:$BH213</f>
        <v>0</v>
      </c>
      <c r="U212" s="152">
        <f>'[3]Relatório Empregados II'!$BK213:$BK213</f>
        <v>0</v>
      </c>
      <c r="V212" s="169">
        <f>'[3]Relatório Empregados II'!$BN213</f>
        <v>0</v>
      </c>
      <c r="W212" s="210">
        <f>'[3]Relatório Empregados II'!$BP213</f>
        <v>0</v>
      </c>
      <c r="X212" s="144">
        <f>'[3]Relatório Empregados II'!$BR213:$BR213</f>
        <v>0</v>
      </c>
      <c r="Y212" s="161">
        <f>'[3]Relatório Empregados II'!$BU213</f>
        <v>0</v>
      </c>
      <c r="Z212" s="171">
        <f>'[3]Relatório Empregados II'!$BW213:$BW213</f>
        <v>0</v>
      </c>
      <c r="AA212" s="172">
        <f>'[3]Relatório Empregados II'!$CA213:$CA213</f>
        <v>0</v>
      </c>
      <c r="AB212" s="172">
        <f>'[3]Relatório Empregados II'!$CD213:$CD213</f>
        <v>0</v>
      </c>
      <c r="AC212" s="172">
        <f>'[3]Relatório Empregados II'!$CG213:$CG213</f>
        <v>0</v>
      </c>
      <c r="AD212" s="172">
        <f>'[3]Relatório Empregados II'!$CJ213</f>
        <v>0</v>
      </c>
      <c r="AE212" s="172">
        <f>'[3]Relatório Empregados II'!$CL213</f>
        <v>0</v>
      </c>
      <c r="AF212" s="172">
        <f>'[3]Relatório Empregados II'!$CN213:$CN213</f>
        <v>0</v>
      </c>
      <c r="AG212" s="172">
        <f>'[3]Relatório Empregados II'!$CQ213</f>
        <v>0</v>
      </c>
      <c r="AH212" s="144">
        <f>'[3]Relatório Empregados II'!$CS213:$CS213</f>
        <v>0</v>
      </c>
      <c r="AI212" s="161">
        <f>'[3]Relatório Empregados II'!$CV213:$CV213</f>
        <v>0</v>
      </c>
      <c r="AJ212" s="144">
        <f>'[3]Relatório Empregados II'!$CY213:$CY213</f>
        <v>0</v>
      </c>
      <c r="AK212" s="161">
        <f>'[3]Relatório Empregados II'!$DB213:$DB213</f>
        <v>0</v>
      </c>
      <c r="AL212" s="144">
        <f>'[3]Relatório Empregados II'!$DE213:$DE213</f>
        <v>0</v>
      </c>
      <c r="AM212" s="144">
        <f>'[3]Relatório Empregados II'!$DH213</f>
        <v>0</v>
      </c>
      <c r="AN212" s="161">
        <f>'[3]Relatório Empregados II'!$DJ213</f>
        <v>0</v>
      </c>
      <c r="AO212" s="144">
        <f>'[3]Relatório Empregados II'!$DL213</f>
        <v>0</v>
      </c>
      <c r="AP212" s="144">
        <f>'[3]Relatório Empregados II'!$DM$3:$DM213</f>
        <v>0</v>
      </c>
      <c r="AQ212" s="163"/>
      <c r="AR212" s="163"/>
      <c r="AS212" s="144">
        <f>'[3]Relatório Empregados II'!$DQ213:$DQ213</f>
        <v>0</v>
      </c>
      <c r="AT212" s="173">
        <f>'[3]Relatório Empregados II'!$DT213</f>
        <v>0</v>
      </c>
      <c r="AU212" s="171">
        <f>'[3]Relatório Empregados II'!$DV213</f>
        <v>0</v>
      </c>
      <c r="AV212" s="171">
        <f>'[3]Relatório Empregados II'!$DX213</f>
        <v>0</v>
      </c>
      <c r="AW212" s="160">
        <f>'[3]Relatório Empregados II'!$DZ213</f>
        <v>0</v>
      </c>
      <c r="AX212" s="160">
        <f>'[3]Relatório Empregados II'!$EB213</f>
        <v>0</v>
      </c>
      <c r="AY212" s="171">
        <f>'[3]Relatório Empregados II'!$ED213</f>
        <v>0</v>
      </c>
      <c r="AZ212" s="160">
        <f>'[3]Relatório Empregados II'!$EH213</f>
        <v>0</v>
      </c>
      <c r="BA212" s="160">
        <f>'[3]Relatório Empregados II'!$EJ213</f>
        <v>0</v>
      </c>
    </row>
    <row r="213" spans="1:53">
      <c r="A213" s="174">
        <f>IFERROR(('[3]Relatório Empregados II'!$A214:$B214),"")</f>
        <v>0</v>
      </c>
      <c r="B213" s="146">
        <f>'[3]Relatório Empregados II'!$D214:$D214</f>
        <v>0</v>
      </c>
      <c r="C213" s="162">
        <f>'[3]Relatório Empregados II'!$G214:$G214</f>
        <v>0</v>
      </c>
      <c r="D213" s="165">
        <f>'[3]Relatório Empregados II'!$J214</f>
        <v>0</v>
      </c>
      <c r="E213" s="147">
        <f>'[3]Relatório Empregados II'!$L214:L214</f>
        <v>0</v>
      </c>
      <c r="F213" s="148">
        <f>'[3]Relatório Empregados II'!$P214:$P214</f>
        <v>0</v>
      </c>
      <c r="G213" s="177" cm="1">
        <f t="array" ref="G213">'[3]Relatório Empregados II'!$T214:T214</f>
        <v>0</v>
      </c>
      <c r="H213" s="149">
        <f>'[3]Relatório Empregados II'!$W214</f>
        <v>0</v>
      </c>
      <c r="I213" s="150">
        <f>'[3]Relatório Empregados II'!$Y214:$Y214</f>
        <v>0</v>
      </c>
      <c r="J213" s="151">
        <f>'[3]Relatório Empregados II'!$AB214:$AB214</f>
        <v>0</v>
      </c>
      <c r="K213" s="166">
        <f>'[3]Relatório Empregados II'!$AE214:$AE214</f>
        <v>0</v>
      </c>
      <c r="L213" s="167" cm="1">
        <f t="array" ref="L213">'[3]Relatório Empregados II'!$AI214:$AI214</f>
        <v>0</v>
      </c>
      <c r="M213" s="153">
        <f>'[3]Relatório Empregados II'!$AL214:$AL214</f>
        <v>0</v>
      </c>
      <c r="N213" s="154">
        <f>'[3]Relatório Empregados II'!$AP214</f>
        <v>0</v>
      </c>
      <c r="O213" s="167">
        <f>'[3]Relatório Empregados II'!$AR214</f>
        <v>0</v>
      </c>
      <c r="P213" s="155">
        <f>'[3]Relatório Empregados II'!$AT214:$AT214</f>
        <v>0</v>
      </c>
      <c r="Q213" s="156">
        <f>'[3]Relatório Empregados II'!$AX214:$AX214</f>
        <v>0</v>
      </c>
      <c r="R213" s="157">
        <f>'[3]Relatório Empregados II'!$BA214:$BA214</f>
        <v>0</v>
      </c>
      <c r="S213" s="158">
        <f>'[3]Relatório Empregados II'!$BE214:$BE214</f>
        <v>0</v>
      </c>
      <c r="T213" s="158">
        <f>'[3]Relatório Empregados II'!$BH214:$BH214</f>
        <v>0</v>
      </c>
      <c r="U213" s="152">
        <f>'[3]Relatório Empregados II'!$BK214:$BK214</f>
        <v>0</v>
      </c>
      <c r="V213" s="169">
        <f>'[3]Relatório Empregados II'!$BN214</f>
        <v>0</v>
      </c>
      <c r="W213" s="210">
        <f>'[3]Relatório Empregados II'!$BP214</f>
        <v>0</v>
      </c>
      <c r="X213" s="144">
        <f>'[3]Relatório Empregados II'!$BR214:$BR214</f>
        <v>0</v>
      </c>
      <c r="Y213" s="161">
        <f>'[3]Relatório Empregados II'!$BU214</f>
        <v>0</v>
      </c>
      <c r="Z213" s="171">
        <f>'[3]Relatório Empregados II'!$BW214:$BW214</f>
        <v>0</v>
      </c>
      <c r="AA213" s="172">
        <f>'[3]Relatório Empregados II'!$CA214:$CA214</f>
        <v>0</v>
      </c>
      <c r="AB213" s="172">
        <f>'[3]Relatório Empregados II'!$CD214:$CD214</f>
        <v>0</v>
      </c>
      <c r="AC213" s="172">
        <f>'[3]Relatório Empregados II'!$CG214:$CG214</f>
        <v>0</v>
      </c>
      <c r="AD213" s="172">
        <f>'[3]Relatório Empregados II'!$CJ214</f>
        <v>0</v>
      </c>
      <c r="AE213" s="172">
        <f>'[3]Relatório Empregados II'!$CL214</f>
        <v>0</v>
      </c>
      <c r="AF213" s="172">
        <f>'[3]Relatório Empregados II'!$CN214:$CN214</f>
        <v>0</v>
      </c>
      <c r="AG213" s="172">
        <f>'[3]Relatório Empregados II'!$CQ214</f>
        <v>0</v>
      </c>
      <c r="AH213" s="144">
        <f>'[3]Relatório Empregados II'!$CS214:$CS214</f>
        <v>0</v>
      </c>
      <c r="AI213" s="161">
        <f>'[3]Relatório Empregados II'!$CV214:$CV214</f>
        <v>0</v>
      </c>
      <c r="AJ213" s="144">
        <f>'[3]Relatório Empregados II'!$CY214:$CY214</f>
        <v>0</v>
      </c>
      <c r="AK213" s="161">
        <f>'[3]Relatório Empregados II'!$DB214:$DB214</f>
        <v>0</v>
      </c>
      <c r="AL213" s="144">
        <f>'[3]Relatório Empregados II'!$DE214:$DE214</f>
        <v>0</v>
      </c>
      <c r="AM213" s="144">
        <f>'[3]Relatório Empregados II'!$DH214</f>
        <v>0</v>
      </c>
      <c r="AN213" s="161">
        <f>'[3]Relatório Empregados II'!$DJ214</f>
        <v>0</v>
      </c>
      <c r="AO213" s="144">
        <f>'[3]Relatório Empregados II'!$DL214</f>
        <v>0</v>
      </c>
      <c r="AP213" s="144">
        <f>'[3]Relatório Empregados II'!$DM$3:$DM214</f>
        <v>0</v>
      </c>
      <c r="AQ213" s="163"/>
      <c r="AR213" s="163"/>
      <c r="AS213" s="144">
        <f>'[3]Relatório Empregados II'!$DQ214:$DQ214</f>
        <v>0</v>
      </c>
      <c r="AT213" s="173">
        <f>'[3]Relatório Empregados II'!$DT214</f>
        <v>0</v>
      </c>
      <c r="AU213" s="171">
        <f>'[3]Relatório Empregados II'!$DV214</f>
        <v>0</v>
      </c>
      <c r="AV213" s="171">
        <f>'[3]Relatório Empregados II'!$DX214</f>
        <v>0</v>
      </c>
      <c r="AW213" s="160">
        <f>'[3]Relatório Empregados II'!$DZ214</f>
        <v>0</v>
      </c>
      <c r="AX213" s="160">
        <f>'[3]Relatório Empregados II'!$EB214</f>
        <v>0</v>
      </c>
      <c r="AY213" s="171">
        <f>'[3]Relatório Empregados II'!$ED214</f>
        <v>0</v>
      </c>
      <c r="AZ213" s="160">
        <f>'[3]Relatório Empregados II'!$EH214</f>
        <v>0</v>
      </c>
      <c r="BA213" s="160">
        <f>'[3]Relatório Empregados II'!$EJ214</f>
        <v>0</v>
      </c>
    </row>
    <row r="214" spans="1:53">
      <c r="A214" s="174">
        <f>IFERROR(('[3]Relatório Empregados II'!$A215:$B215),"")</f>
        <v>0</v>
      </c>
      <c r="B214" s="146">
        <f>'[3]Relatório Empregados II'!$D215:$D215</f>
        <v>0</v>
      </c>
      <c r="C214" s="162">
        <f>'[3]Relatório Empregados II'!$G215:$G215</f>
        <v>0</v>
      </c>
      <c r="D214" s="165">
        <f>'[3]Relatório Empregados II'!$J215</f>
        <v>0</v>
      </c>
      <c r="E214" s="147">
        <f>'[3]Relatório Empregados II'!$L215:L215</f>
        <v>0</v>
      </c>
      <c r="F214" s="148">
        <f>'[3]Relatório Empregados II'!$P215:$P215</f>
        <v>0</v>
      </c>
      <c r="G214" s="177" cm="1">
        <f t="array" ref="G214">'[3]Relatório Empregados II'!$T215:T215</f>
        <v>0</v>
      </c>
      <c r="H214" s="149">
        <f>'[3]Relatório Empregados II'!$W215</f>
        <v>0</v>
      </c>
      <c r="I214" s="150">
        <f>'[3]Relatório Empregados II'!$Y215:$Y215</f>
        <v>0</v>
      </c>
      <c r="J214" s="151">
        <f>'[3]Relatório Empregados II'!$AB215:$AB215</f>
        <v>0</v>
      </c>
      <c r="K214" s="166">
        <f>'[3]Relatório Empregados II'!$AE215:$AE215</f>
        <v>0</v>
      </c>
      <c r="L214" s="167" cm="1">
        <f t="array" ref="L214">'[3]Relatório Empregados II'!$AI215:$AI215</f>
        <v>0</v>
      </c>
      <c r="M214" s="153">
        <f>'[3]Relatório Empregados II'!$AL215:$AL215</f>
        <v>0</v>
      </c>
      <c r="N214" s="154">
        <f>'[3]Relatório Empregados II'!$AP215</f>
        <v>0</v>
      </c>
      <c r="O214" s="167">
        <f>'[3]Relatório Empregados II'!$AR215</f>
        <v>0</v>
      </c>
      <c r="P214" s="155">
        <f>'[3]Relatório Empregados II'!$AT215:$AT215</f>
        <v>0</v>
      </c>
      <c r="Q214" s="156">
        <f>'[3]Relatório Empregados II'!$AX215:$AX215</f>
        <v>0</v>
      </c>
      <c r="R214" s="157">
        <f>'[3]Relatório Empregados II'!$BA215:$BA215</f>
        <v>0</v>
      </c>
      <c r="S214" s="158">
        <f>'[3]Relatório Empregados II'!$BE215:$BE215</f>
        <v>0</v>
      </c>
      <c r="T214" s="158">
        <f>'[3]Relatório Empregados II'!$BH215:$BH215</f>
        <v>0</v>
      </c>
      <c r="U214" s="152">
        <f>'[3]Relatório Empregados II'!$BK215:$BK215</f>
        <v>0</v>
      </c>
      <c r="V214" s="169">
        <f>'[3]Relatório Empregados II'!$BN215</f>
        <v>0</v>
      </c>
      <c r="W214" s="210">
        <f>'[3]Relatório Empregados II'!$BP215</f>
        <v>0</v>
      </c>
      <c r="X214" s="144">
        <f>'[3]Relatório Empregados II'!$BR215:$BR215</f>
        <v>0</v>
      </c>
      <c r="Y214" s="161">
        <f>'[3]Relatório Empregados II'!$BU215</f>
        <v>0</v>
      </c>
      <c r="Z214" s="171">
        <f>'[3]Relatório Empregados II'!$BW215:$BW215</f>
        <v>0</v>
      </c>
      <c r="AA214" s="172">
        <f>'[3]Relatório Empregados II'!$CA215:$CA215</f>
        <v>0</v>
      </c>
      <c r="AB214" s="172">
        <f>'[3]Relatório Empregados II'!$CD215:$CD215</f>
        <v>0</v>
      </c>
      <c r="AC214" s="172">
        <f>'[3]Relatório Empregados II'!$CG215:$CG215</f>
        <v>0</v>
      </c>
      <c r="AD214" s="172">
        <f>'[3]Relatório Empregados II'!$CJ215</f>
        <v>0</v>
      </c>
      <c r="AE214" s="172">
        <f>'[3]Relatório Empregados II'!$CL215</f>
        <v>0</v>
      </c>
      <c r="AF214" s="172">
        <f>'[3]Relatório Empregados II'!$CN215:$CN215</f>
        <v>0</v>
      </c>
      <c r="AG214" s="172">
        <f>'[3]Relatório Empregados II'!$CQ215</f>
        <v>0</v>
      </c>
      <c r="AH214" s="144">
        <f>'[3]Relatório Empregados II'!$CS215:$CS215</f>
        <v>0</v>
      </c>
      <c r="AI214" s="161">
        <f>'[3]Relatório Empregados II'!$CV215:$CV215</f>
        <v>0</v>
      </c>
      <c r="AJ214" s="144">
        <f>'[3]Relatório Empregados II'!$CY215:$CY215</f>
        <v>0</v>
      </c>
      <c r="AK214" s="161">
        <f>'[3]Relatório Empregados II'!$DB215:$DB215</f>
        <v>0</v>
      </c>
      <c r="AL214" s="144">
        <f>'[3]Relatório Empregados II'!$DE215:$DE215</f>
        <v>0</v>
      </c>
      <c r="AM214" s="144">
        <f>'[3]Relatório Empregados II'!$DH215</f>
        <v>0</v>
      </c>
      <c r="AN214" s="161">
        <f>'[3]Relatório Empregados II'!$DJ215</f>
        <v>0</v>
      </c>
      <c r="AO214" s="144">
        <f>'[3]Relatório Empregados II'!$DL215</f>
        <v>0</v>
      </c>
      <c r="AP214" s="144">
        <f>'[3]Relatório Empregados II'!$DM$3:$DM215</f>
        <v>0</v>
      </c>
      <c r="AQ214" s="163"/>
      <c r="AR214" s="163"/>
      <c r="AS214" s="144">
        <f>'[3]Relatório Empregados II'!$DQ215:$DQ215</f>
        <v>0</v>
      </c>
      <c r="AT214" s="173">
        <f>'[3]Relatório Empregados II'!$DT215</f>
        <v>0</v>
      </c>
      <c r="AU214" s="171">
        <f>'[3]Relatório Empregados II'!$DV215</f>
        <v>0</v>
      </c>
      <c r="AV214" s="171">
        <f>'[3]Relatório Empregados II'!$DX215</f>
        <v>0</v>
      </c>
      <c r="AW214" s="160">
        <f>'[3]Relatório Empregados II'!$DZ215</f>
        <v>0</v>
      </c>
      <c r="AX214" s="160">
        <f>'[3]Relatório Empregados II'!$EB215</f>
        <v>0</v>
      </c>
      <c r="AY214" s="171">
        <f>'[3]Relatório Empregados II'!$ED215</f>
        <v>0</v>
      </c>
      <c r="AZ214" s="160">
        <f>'[3]Relatório Empregados II'!$EH215</f>
        <v>0</v>
      </c>
      <c r="BA214" s="160">
        <f>'[3]Relatório Empregados II'!$EJ215</f>
        <v>0</v>
      </c>
    </row>
    <row r="215" spans="1:53">
      <c r="A215" s="174">
        <f>IFERROR(('[3]Relatório Empregados II'!$A216:$B216),"")</f>
        <v>0</v>
      </c>
      <c r="B215" s="146">
        <f>'[3]Relatório Empregados II'!$D216:$D216</f>
        <v>0</v>
      </c>
      <c r="C215" s="162">
        <f>'[3]Relatório Empregados II'!$G216:$G216</f>
        <v>0</v>
      </c>
      <c r="D215" s="165">
        <f>'[3]Relatório Empregados II'!$J216</f>
        <v>0</v>
      </c>
      <c r="E215" s="147">
        <f>'[3]Relatório Empregados II'!$L216:L216</f>
        <v>0</v>
      </c>
      <c r="F215" s="148">
        <f>'[3]Relatório Empregados II'!$P216:$P216</f>
        <v>0</v>
      </c>
      <c r="G215" s="177" cm="1">
        <f t="array" ref="G215">'[3]Relatório Empregados II'!$T216:T216</f>
        <v>0</v>
      </c>
      <c r="H215" s="149">
        <f>'[3]Relatório Empregados II'!$W216</f>
        <v>0</v>
      </c>
      <c r="I215" s="150">
        <f>'[3]Relatório Empregados II'!$Y216:$Y216</f>
        <v>0</v>
      </c>
      <c r="J215" s="151">
        <f>'[3]Relatório Empregados II'!$AB216:$AB216</f>
        <v>0</v>
      </c>
      <c r="K215" s="166">
        <f>'[3]Relatório Empregados II'!$AE216:$AE216</f>
        <v>0</v>
      </c>
      <c r="L215" s="167" cm="1">
        <f t="array" ref="L215">'[3]Relatório Empregados II'!$AI216:$AI216</f>
        <v>0</v>
      </c>
      <c r="M215" s="153">
        <f>'[3]Relatório Empregados II'!$AL216:$AL216</f>
        <v>0</v>
      </c>
      <c r="N215" s="154">
        <f>'[3]Relatório Empregados II'!$AP216</f>
        <v>0</v>
      </c>
      <c r="O215" s="167">
        <f>'[3]Relatório Empregados II'!$AR216</f>
        <v>0</v>
      </c>
      <c r="P215" s="155">
        <f>'[3]Relatório Empregados II'!$AT216:$AT216</f>
        <v>0</v>
      </c>
      <c r="Q215" s="156">
        <f>'[3]Relatório Empregados II'!$AX216:$AX216</f>
        <v>0</v>
      </c>
      <c r="R215" s="157">
        <f>'[3]Relatório Empregados II'!$BA216:$BA216</f>
        <v>0</v>
      </c>
      <c r="S215" s="158">
        <f>'[3]Relatório Empregados II'!$BE216:$BE216</f>
        <v>0</v>
      </c>
      <c r="T215" s="158">
        <f>'[3]Relatório Empregados II'!$BH216:$BH216</f>
        <v>0</v>
      </c>
      <c r="U215" s="152">
        <f>'[3]Relatório Empregados II'!$BK216:$BK216</f>
        <v>0</v>
      </c>
      <c r="V215" s="169">
        <f>'[3]Relatório Empregados II'!$BN216</f>
        <v>0</v>
      </c>
      <c r="W215" s="210">
        <f>'[3]Relatório Empregados II'!$BP216</f>
        <v>0</v>
      </c>
      <c r="X215" s="144">
        <f>'[3]Relatório Empregados II'!$BR216:$BR216</f>
        <v>0</v>
      </c>
      <c r="Y215" s="161">
        <f>'[3]Relatório Empregados II'!$BU216</f>
        <v>0</v>
      </c>
      <c r="Z215" s="171">
        <f>'[3]Relatório Empregados II'!$BW216:$BW216</f>
        <v>0</v>
      </c>
      <c r="AA215" s="172">
        <f>'[3]Relatório Empregados II'!$CA216:$CA216</f>
        <v>0</v>
      </c>
      <c r="AB215" s="172">
        <f>'[3]Relatório Empregados II'!$CD216:$CD216</f>
        <v>0</v>
      </c>
      <c r="AC215" s="172">
        <f>'[3]Relatório Empregados II'!$CG216:$CG216</f>
        <v>0</v>
      </c>
      <c r="AD215" s="172">
        <f>'[3]Relatório Empregados II'!$CJ216</f>
        <v>0</v>
      </c>
      <c r="AE215" s="172">
        <f>'[3]Relatório Empregados II'!$CL216</f>
        <v>0</v>
      </c>
      <c r="AF215" s="172">
        <f>'[3]Relatório Empregados II'!$CN216:$CN216</f>
        <v>0</v>
      </c>
      <c r="AG215" s="172">
        <f>'[3]Relatório Empregados II'!$CQ216</f>
        <v>0</v>
      </c>
      <c r="AH215" s="144">
        <f>'[3]Relatório Empregados II'!$CS216:$CS216</f>
        <v>0</v>
      </c>
      <c r="AI215" s="161">
        <f>'[3]Relatório Empregados II'!$CV216:$CV216</f>
        <v>0</v>
      </c>
      <c r="AJ215" s="144">
        <f>'[3]Relatório Empregados II'!$CY216:$CY216</f>
        <v>0</v>
      </c>
      <c r="AK215" s="161">
        <f>'[3]Relatório Empregados II'!$DB216:$DB216</f>
        <v>0</v>
      </c>
      <c r="AL215" s="144">
        <f>'[3]Relatório Empregados II'!$DE216:$DE216</f>
        <v>0</v>
      </c>
      <c r="AM215" s="144">
        <f>'[3]Relatório Empregados II'!$DH216</f>
        <v>0</v>
      </c>
      <c r="AN215" s="161">
        <f>'[3]Relatório Empregados II'!$DJ216</f>
        <v>0</v>
      </c>
      <c r="AO215" s="144">
        <f>'[3]Relatório Empregados II'!$DL216</f>
        <v>0</v>
      </c>
      <c r="AP215" s="144">
        <f>'[3]Relatório Empregados II'!$DM$3:$DM216</f>
        <v>0</v>
      </c>
      <c r="AQ215" s="163"/>
      <c r="AR215" s="163"/>
      <c r="AS215" s="144">
        <f>'[3]Relatório Empregados II'!$DQ216:$DQ216</f>
        <v>0</v>
      </c>
      <c r="AT215" s="173">
        <f>'[3]Relatório Empregados II'!$DT216</f>
        <v>0</v>
      </c>
      <c r="AU215" s="171">
        <f>'[3]Relatório Empregados II'!$DV216</f>
        <v>0</v>
      </c>
      <c r="AV215" s="171">
        <f>'[3]Relatório Empregados II'!$DX216</f>
        <v>0</v>
      </c>
      <c r="AW215" s="160">
        <f>'[3]Relatório Empregados II'!$DZ216</f>
        <v>0</v>
      </c>
      <c r="AX215" s="160">
        <f>'[3]Relatório Empregados II'!$EB216</f>
        <v>0</v>
      </c>
      <c r="AY215" s="171">
        <f>'[3]Relatório Empregados II'!$ED216</f>
        <v>0</v>
      </c>
      <c r="AZ215" s="160">
        <f>'[3]Relatório Empregados II'!$EH216</f>
        <v>0</v>
      </c>
      <c r="BA215" s="160">
        <f>'[3]Relatório Empregados II'!$EJ216</f>
        <v>0</v>
      </c>
    </row>
    <row r="216" spans="1:53">
      <c r="A216" s="174">
        <f>IFERROR(('[3]Relatório Empregados II'!$A217:$B217),"")</f>
        <v>0</v>
      </c>
      <c r="B216" s="146">
        <f>'[3]Relatório Empregados II'!$D217:$D217</f>
        <v>0</v>
      </c>
      <c r="C216" s="162">
        <f>'[3]Relatório Empregados II'!$G217:$G217</f>
        <v>0</v>
      </c>
      <c r="D216" s="165">
        <f>'[3]Relatório Empregados II'!$J217</f>
        <v>0</v>
      </c>
      <c r="E216" s="147">
        <f>'[3]Relatório Empregados II'!$L217:L217</f>
        <v>0</v>
      </c>
      <c r="F216" s="148">
        <f>'[3]Relatório Empregados II'!$P217:$P217</f>
        <v>0</v>
      </c>
      <c r="G216" s="177" cm="1">
        <f t="array" ref="G216">'[3]Relatório Empregados II'!$T217:T217</f>
        <v>0</v>
      </c>
      <c r="H216" s="149">
        <f>'[3]Relatório Empregados II'!$W217</f>
        <v>0</v>
      </c>
      <c r="I216" s="150">
        <f>'[3]Relatório Empregados II'!$Y217:$Y217</f>
        <v>0</v>
      </c>
      <c r="J216" s="151">
        <f>'[3]Relatório Empregados II'!$AB217:$AB217</f>
        <v>0</v>
      </c>
      <c r="K216" s="166">
        <f>'[3]Relatório Empregados II'!$AE217:$AE217</f>
        <v>0</v>
      </c>
      <c r="L216" s="167" cm="1">
        <f t="array" ref="L216">'[3]Relatório Empregados II'!$AI217:$AI217</f>
        <v>0</v>
      </c>
      <c r="M216" s="153">
        <f>'[3]Relatório Empregados II'!$AL217:$AL217</f>
        <v>0</v>
      </c>
      <c r="N216" s="154">
        <f>'[3]Relatório Empregados II'!$AP217</f>
        <v>0</v>
      </c>
      <c r="O216" s="167">
        <f>'[3]Relatório Empregados II'!$AR217</f>
        <v>0</v>
      </c>
      <c r="P216" s="155">
        <f>'[3]Relatório Empregados II'!$AT217:$AT217</f>
        <v>0</v>
      </c>
      <c r="Q216" s="156">
        <f>'[3]Relatório Empregados II'!$AX217:$AX217</f>
        <v>0</v>
      </c>
      <c r="R216" s="157">
        <f>'[3]Relatório Empregados II'!$BA217:$BA217</f>
        <v>0</v>
      </c>
      <c r="S216" s="158">
        <f>'[3]Relatório Empregados II'!$BE217:$BE217</f>
        <v>0</v>
      </c>
      <c r="T216" s="158">
        <f>'[3]Relatório Empregados II'!$BH217:$BH217</f>
        <v>0</v>
      </c>
      <c r="U216" s="152">
        <f>'[3]Relatório Empregados II'!$BK217:$BK217</f>
        <v>0</v>
      </c>
      <c r="V216" s="169">
        <f>'[3]Relatório Empregados II'!$BN217</f>
        <v>0</v>
      </c>
      <c r="W216" s="210">
        <f>'[3]Relatório Empregados II'!$BP217</f>
        <v>0</v>
      </c>
      <c r="X216" s="144">
        <f>'[3]Relatório Empregados II'!$BR217:$BR217</f>
        <v>0</v>
      </c>
      <c r="Y216" s="161">
        <f>'[3]Relatório Empregados II'!$BU217</f>
        <v>0</v>
      </c>
      <c r="Z216" s="171">
        <f>'[3]Relatório Empregados II'!$BW217:$BW217</f>
        <v>0</v>
      </c>
      <c r="AA216" s="172">
        <f>'[3]Relatório Empregados II'!$CA217:$CA217</f>
        <v>0</v>
      </c>
      <c r="AB216" s="172">
        <f>'[3]Relatório Empregados II'!$CD217:$CD217</f>
        <v>0</v>
      </c>
      <c r="AC216" s="172">
        <f>'[3]Relatório Empregados II'!$CG217:$CG217</f>
        <v>0</v>
      </c>
      <c r="AD216" s="172">
        <f>'[3]Relatório Empregados II'!$CJ217</f>
        <v>0</v>
      </c>
      <c r="AE216" s="172">
        <f>'[3]Relatório Empregados II'!$CL217</f>
        <v>0</v>
      </c>
      <c r="AF216" s="172">
        <f>'[3]Relatório Empregados II'!$CN217:$CN217</f>
        <v>0</v>
      </c>
      <c r="AG216" s="172">
        <f>'[3]Relatório Empregados II'!$CQ217</f>
        <v>0</v>
      </c>
      <c r="AH216" s="144">
        <f>'[3]Relatório Empregados II'!$CS217:$CS217</f>
        <v>0</v>
      </c>
      <c r="AI216" s="161">
        <f>'[3]Relatório Empregados II'!$CV217:$CV217</f>
        <v>0</v>
      </c>
      <c r="AJ216" s="144">
        <f>'[3]Relatório Empregados II'!$CY217:$CY217</f>
        <v>0</v>
      </c>
      <c r="AK216" s="161">
        <f>'[3]Relatório Empregados II'!$DB217:$DB217</f>
        <v>0</v>
      </c>
      <c r="AL216" s="144">
        <f>'[3]Relatório Empregados II'!$DE217:$DE217</f>
        <v>0</v>
      </c>
      <c r="AM216" s="144">
        <f>'[3]Relatório Empregados II'!$DH217</f>
        <v>0</v>
      </c>
      <c r="AN216" s="161">
        <f>'[3]Relatório Empregados II'!$DJ217</f>
        <v>0</v>
      </c>
      <c r="AO216" s="144">
        <f>'[3]Relatório Empregados II'!$DL217</f>
        <v>0</v>
      </c>
      <c r="AP216" s="144">
        <f>'[3]Relatório Empregados II'!$DM$3:$DM217</f>
        <v>0</v>
      </c>
      <c r="AQ216" s="163"/>
      <c r="AR216" s="163"/>
      <c r="AS216" s="144">
        <f>'[3]Relatório Empregados II'!$DQ217:$DQ217</f>
        <v>0</v>
      </c>
      <c r="AT216" s="173">
        <f>'[3]Relatório Empregados II'!$DT217</f>
        <v>0</v>
      </c>
      <c r="AU216" s="171">
        <f>'[3]Relatório Empregados II'!$DV217</f>
        <v>0</v>
      </c>
      <c r="AV216" s="171">
        <f>'[3]Relatório Empregados II'!$DX217</f>
        <v>0</v>
      </c>
      <c r="AW216" s="160">
        <f>'[3]Relatório Empregados II'!$DZ217</f>
        <v>0</v>
      </c>
      <c r="AX216" s="160">
        <f>'[3]Relatório Empregados II'!$EB217</f>
        <v>0</v>
      </c>
      <c r="AY216" s="171">
        <f>'[3]Relatório Empregados II'!$ED217</f>
        <v>0</v>
      </c>
      <c r="AZ216" s="160">
        <f>'[3]Relatório Empregados II'!$EH217</f>
        <v>0</v>
      </c>
      <c r="BA216" s="160">
        <f>'[3]Relatório Empregados II'!$EJ217</f>
        <v>0</v>
      </c>
    </row>
    <row r="217" spans="1:53">
      <c r="A217" s="174">
        <f>IFERROR(('[3]Relatório Empregados II'!$A218:$B218),"")</f>
        <v>0</v>
      </c>
      <c r="B217" s="146">
        <f>'[3]Relatório Empregados II'!$D218:$D218</f>
        <v>0</v>
      </c>
      <c r="C217" s="162">
        <f>'[3]Relatório Empregados II'!$G218:$G218</f>
        <v>0</v>
      </c>
      <c r="D217" s="165">
        <f>'[3]Relatório Empregados II'!$J218</f>
        <v>0</v>
      </c>
      <c r="E217" s="147">
        <f>'[3]Relatório Empregados II'!$L218:L218</f>
        <v>0</v>
      </c>
      <c r="F217" s="148">
        <f>'[3]Relatório Empregados II'!$P218:$P218</f>
        <v>0</v>
      </c>
      <c r="G217" s="177" cm="1">
        <f t="array" ref="G217">'[3]Relatório Empregados II'!$T218:T218</f>
        <v>0</v>
      </c>
      <c r="H217" s="149">
        <f>'[3]Relatório Empregados II'!$W218</f>
        <v>0</v>
      </c>
      <c r="I217" s="150">
        <f>'[3]Relatório Empregados II'!$Y218:$Y218</f>
        <v>0</v>
      </c>
      <c r="J217" s="151">
        <f>'[3]Relatório Empregados II'!$AB218:$AB218</f>
        <v>0</v>
      </c>
      <c r="K217" s="166">
        <f>'[3]Relatório Empregados II'!$AE218:$AE218</f>
        <v>0</v>
      </c>
      <c r="L217" s="167" cm="1">
        <f t="array" ref="L217">'[3]Relatório Empregados II'!$AI218:$AI218</f>
        <v>0</v>
      </c>
      <c r="M217" s="153">
        <f>'[3]Relatório Empregados II'!$AL218:$AL218</f>
        <v>0</v>
      </c>
      <c r="N217" s="154">
        <f>'[3]Relatório Empregados II'!$AP218</f>
        <v>0</v>
      </c>
      <c r="O217" s="167">
        <f>'[3]Relatório Empregados II'!$AR218</f>
        <v>0</v>
      </c>
      <c r="P217" s="155">
        <f>'[3]Relatório Empregados II'!$AT218:$AT218</f>
        <v>0</v>
      </c>
      <c r="Q217" s="156">
        <f>'[3]Relatório Empregados II'!$AX218:$AX218</f>
        <v>0</v>
      </c>
      <c r="R217" s="157">
        <f>'[3]Relatório Empregados II'!$BA218:$BA218</f>
        <v>0</v>
      </c>
      <c r="S217" s="158">
        <f>'[3]Relatório Empregados II'!$BE218:$BE218</f>
        <v>0</v>
      </c>
      <c r="T217" s="158">
        <f>'[3]Relatório Empregados II'!$BH218:$BH218</f>
        <v>0</v>
      </c>
      <c r="U217" s="152">
        <f>'[3]Relatório Empregados II'!$BK218:$BK218</f>
        <v>0</v>
      </c>
      <c r="V217" s="169">
        <f>'[3]Relatório Empregados II'!$BN218</f>
        <v>0</v>
      </c>
      <c r="W217" s="210">
        <f>'[3]Relatório Empregados II'!$BP218</f>
        <v>0</v>
      </c>
      <c r="X217" s="144">
        <f>'[3]Relatório Empregados II'!$BR218:$BR218</f>
        <v>0</v>
      </c>
      <c r="Y217" s="161">
        <f>'[3]Relatório Empregados II'!$BU218</f>
        <v>0</v>
      </c>
      <c r="Z217" s="171">
        <f>'[3]Relatório Empregados II'!$BW218:$BW218</f>
        <v>0</v>
      </c>
      <c r="AA217" s="172">
        <f>'[3]Relatório Empregados II'!$CA218:$CA218</f>
        <v>0</v>
      </c>
      <c r="AB217" s="172">
        <f>'[3]Relatório Empregados II'!$CD218:$CD218</f>
        <v>0</v>
      </c>
      <c r="AC217" s="172">
        <f>'[3]Relatório Empregados II'!$CG218:$CG218</f>
        <v>0</v>
      </c>
      <c r="AD217" s="172">
        <f>'[3]Relatório Empregados II'!$CJ218</f>
        <v>0</v>
      </c>
      <c r="AE217" s="172">
        <f>'[3]Relatório Empregados II'!$CL218</f>
        <v>0</v>
      </c>
      <c r="AF217" s="172">
        <f>'[3]Relatório Empregados II'!$CN218:$CN218</f>
        <v>0</v>
      </c>
      <c r="AG217" s="172">
        <f>'[3]Relatório Empregados II'!$CQ218</f>
        <v>0</v>
      </c>
      <c r="AH217" s="144">
        <f>'[3]Relatório Empregados II'!$CS218:$CS218</f>
        <v>0</v>
      </c>
      <c r="AI217" s="161">
        <f>'[3]Relatório Empregados II'!$CV218:$CV218</f>
        <v>0</v>
      </c>
      <c r="AJ217" s="144">
        <f>'[3]Relatório Empregados II'!$CY218:$CY218</f>
        <v>0</v>
      </c>
      <c r="AK217" s="161">
        <f>'[3]Relatório Empregados II'!$DB218:$DB218</f>
        <v>0</v>
      </c>
      <c r="AL217" s="144">
        <f>'[3]Relatório Empregados II'!$DE218:$DE218</f>
        <v>0</v>
      </c>
      <c r="AM217" s="144">
        <f>'[3]Relatório Empregados II'!$DH218</f>
        <v>0</v>
      </c>
      <c r="AN217" s="161">
        <f>'[3]Relatório Empregados II'!$DJ218</f>
        <v>0</v>
      </c>
      <c r="AO217" s="144">
        <f>'[3]Relatório Empregados II'!$DL218</f>
        <v>0</v>
      </c>
      <c r="AP217" s="144">
        <f>'[3]Relatório Empregados II'!$DM$3:$DM218</f>
        <v>0</v>
      </c>
      <c r="AQ217" s="163"/>
      <c r="AR217" s="163"/>
      <c r="AS217" s="144">
        <f>'[3]Relatório Empregados II'!$DQ218:$DQ218</f>
        <v>0</v>
      </c>
      <c r="AT217" s="173">
        <f>'[3]Relatório Empregados II'!$DT218</f>
        <v>0</v>
      </c>
      <c r="AU217" s="171">
        <f>'[3]Relatório Empregados II'!$DV218</f>
        <v>0</v>
      </c>
      <c r="AV217" s="171">
        <f>'[3]Relatório Empregados II'!$DX218</f>
        <v>0</v>
      </c>
      <c r="AW217" s="160">
        <f>'[3]Relatório Empregados II'!$DZ218</f>
        <v>0</v>
      </c>
      <c r="AX217" s="160">
        <f>'[3]Relatório Empregados II'!$EB218</f>
        <v>0</v>
      </c>
      <c r="AY217" s="171">
        <f>'[3]Relatório Empregados II'!$ED218</f>
        <v>0</v>
      </c>
      <c r="AZ217" s="160">
        <f>'[3]Relatório Empregados II'!$EH218</f>
        <v>0</v>
      </c>
      <c r="BA217" s="160">
        <f>'[3]Relatório Empregados II'!$EJ218</f>
        <v>0</v>
      </c>
    </row>
    <row r="218" spans="1:53">
      <c r="A218" s="174">
        <f>IFERROR(('[3]Relatório Empregados II'!$A219:$B219),"")</f>
        <v>0</v>
      </c>
      <c r="B218" s="146">
        <f>'[3]Relatório Empregados II'!$D219:$D219</f>
        <v>0</v>
      </c>
      <c r="C218" s="162">
        <f>'[3]Relatório Empregados II'!$G219:$G219</f>
        <v>0</v>
      </c>
      <c r="D218" s="165">
        <f>'[3]Relatório Empregados II'!$J219</f>
        <v>0</v>
      </c>
      <c r="E218" s="147">
        <f>'[3]Relatório Empregados II'!$L219:L219</f>
        <v>0</v>
      </c>
      <c r="F218" s="148">
        <f>'[3]Relatório Empregados II'!$P219:$P219</f>
        <v>0</v>
      </c>
      <c r="G218" s="177" cm="1">
        <f t="array" ref="G218">'[3]Relatório Empregados II'!$T219:T219</f>
        <v>0</v>
      </c>
      <c r="H218" s="149">
        <f>'[3]Relatório Empregados II'!$W219</f>
        <v>0</v>
      </c>
      <c r="I218" s="150">
        <f>'[3]Relatório Empregados II'!$Y219:$Y219</f>
        <v>0</v>
      </c>
      <c r="J218" s="151">
        <f>'[3]Relatório Empregados II'!$AB219:$AB219</f>
        <v>0</v>
      </c>
      <c r="K218" s="166">
        <f>'[3]Relatório Empregados II'!$AE219:$AE219</f>
        <v>0</v>
      </c>
      <c r="L218" s="167" cm="1">
        <f t="array" ref="L218">'[3]Relatório Empregados II'!$AI219:$AI219</f>
        <v>0</v>
      </c>
      <c r="M218" s="153">
        <f>'[3]Relatório Empregados II'!$AL219:$AL219</f>
        <v>0</v>
      </c>
      <c r="N218" s="154">
        <f>'[3]Relatório Empregados II'!$AP219</f>
        <v>0</v>
      </c>
      <c r="O218" s="167">
        <f>'[3]Relatório Empregados II'!$AR219</f>
        <v>0</v>
      </c>
      <c r="P218" s="155">
        <f>'[3]Relatório Empregados II'!$AT219:$AT219</f>
        <v>0</v>
      </c>
      <c r="Q218" s="156">
        <f>'[3]Relatório Empregados II'!$AX219:$AX219</f>
        <v>0</v>
      </c>
      <c r="R218" s="157">
        <f>'[3]Relatório Empregados II'!$BA219:$BA219</f>
        <v>0</v>
      </c>
      <c r="S218" s="158">
        <f>'[3]Relatório Empregados II'!$BE219:$BE219</f>
        <v>0</v>
      </c>
      <c r="T218" s="158">
        <f>'[3]Relatório Empregados II'!$BH219:$BH219</f>
        <v>0</v>
      </c>
      <c r="U218" s="152">
        <f>'[3]Relatório Empregados II'!$BK219:$BK219</f>
        <v>0</v>
      </c>
      <c r="V218" s="169">
        <f>'[3]Relatório Empregados II'!$BN219</f>
        <v>0</v>
      </c>
      <c r="W218" s="210">
        <f>'[3]Relatório Empregados II'!$BP219</f>
        <v>0</v>
      </c>
      <c r="X218" s="144">
        <f>'[3]Relatório Empregados II'!$BR219:$BR219</f>
        <v>0</v>
      </c>
      <c r="Y218" s="161">
        <f>'[3]Relatório Empregados II'!$BU219</f>
        <v>0</v>
      </c>
      <c r="Z218" s="171">
        <f>'[3]Relatório Empregados II'!$BW219:$BW219</f>
        <v>0</v>
      </c>
      <c r="AA218" s="172">
        <f>'[3]Relatório Empregados II'!$CA219:$CA219</f>
        <v>0</v>
      </c>
      <c r="AB218" s="172">
        <f>'[3]Relatório Empregados II'!$CD219:$CD219</f>
        <v>0</v>
      </c>
      <c r="AC218" s="172">
        <f>'[3]Relatório Empregados II'!$CG219:$CG219</f>
        <v>0</v>
      </c>
      <c r="AD218" s="172">
        <f>'[3]Relatório Empregados II'!$CJ219</f>
        <v>0</v>
      </c>
      <c r="AE218" s="172">
        <f>'[3]Relatório Empregados II'!$CL219</f>
        <v>0</v>
      </c>
      <c r="AF218" s="172">
        <f>'[3]Relatório Empregados II'!$CN219:$CN219</f>
        <v>0</v>
      </c>
      <c r="AG218" s="172">
        <f>'[3]Relatório Empregados II'!$CQ219</f>
        <v>0</v>
      </c>
      <c r="AH218" s="144">
        <f>'[3]Relatório Empregados II'!$CS219:$CS219</f>
        <v>0</v>
      </c>
      <c r="AI218" s="161">
        <f>'[3]Relatório Empregados II'!$CV219:$CV219</f>
        <v>0</v>
      </c>
      <c r="AJ218" s="144">
        <f>'[3]Relatório Empregados II'!$CY219:$CY219</f>
        <v>0</v>
      </c>
      <c r="AK218" s="161">
        <f>'[3]Relatório Empregados II'!$DB219:$DB219</f>
        <v>0</v>
      </c>
      <c r="AL218" s="144">
        <f>'[3]Relatório Empregados II'!$DE219:$DE219</f>
        <v>0</v>
      </c>
      <c r="AM218" s="144">
        <f>'[3]Relatório Empregados II'!$DH219</f>
        <v>0</v>
      </c>
      <c r="AN218" s="161">
        <f>'[3]Relatório Empregados II'!$DJ219</f>
        <v>0</v>
      </c>
      <c r="AO218" s="144">
        <f>'[3]Relatório Empregados II'!$DL219</f>
        <v>0</v>
      </c>
      <c r="AP218" s="144">
        <f>'[3]Relatório Empregados II'!$DM$3:$DM219</f>
        <v>0</v>
      </c>
      <c r="AQ218" s="163"/>
      <c r="AR218" s="163"/>
      <c r="AS218" s="144">
        <f>'[3]Relatório Empregados II'!$DQ219:$DQ219</f>
        <v>0</v>
      </c>
      <c r="AT218" s="173">
        <f>'[3]Relatório Empregados II'!$DT219</f>
        <v>0</v>
      </c>
      <c r="AU218" s="171">
        <f>'[3]Relatório Empregados II'!$DV219</f>
        <v>0</v>
      </c>
      <c r="AV218" s="171">
        <f>'[3]Relatório Empregados II'!$DX219</f>
        <v>0</v>
      </c>
      <c r="AW218" s="160">
        <f>'[3]Relatório Empregados II'!$DZ219</f>
        <v>0</v>
      </c>
      <c r="AX218" s="160">
        <f>'[3]Relatório Empregados II'!$EB219</f>
        <v>0</v>
      </c>
      <c r="AY218" s="171">
        <f>'[3]Relatório Empregados II'!$ED219</f>
        <v>0</v>
      </c>
      <c r="AZ218" s="160">
        <f>'[3]Relatório Empregados II'!$EH219</f>
        <v>0</v>
      </c>
      <c r="BA218" s="160">
        <f>'[3]Relatório Empregados II'!$EJ219</f>
        <v>0</v>
      </c>
    </row>
    <row r="219" spans="1:53">
      <c r="A219" s="174">
        <f>IFERROR(('[3]Relatório Empregados II'!$A220:$B220),"")</f>
        <v>0</v>
      </c>
      <c r="B219" s="146">
        <f>'[3]Relatório Empregados II'!$D220:$D220</f>
        <v>0</v>
      </c>
      <c r="C219" s="162">
        <f>'[3]Relatório Empregados II'!$G220:$G220</f>
        <v>0</v>
      </c>
      <c r="D219" s="165">
        <f>'[3]Relatório Empregados II'!$J220</f>
        <v>0</v>
      </c>
      <c r="E219" s="147">
        <f>'[3]Relatório Empregados II'!$L220:L220</f>
        <v>0</v>
      </c>
      <c r="F219" s="148">
        <f>'[3]Relatório Empregados II'!$P220:$P220</f>
        <v>0</v>
      </c>
      <c r="G219" s="177" cm="1">
        <f t="array" ref="G219">'[3]Relatório Empregados II'!$T220:T220</f>
        <v>0</v>
      </c>
      <c r="H219" s="149">
        <f>'[3]Relatório Empregados II'!$W220</f>
        <v>0</v>
      </c>
      <c r="I219" s="150">
        <f>'[3]Relatório Empregados II'!$Y220:$Y220</f>
        <v>0</v>
      </c>
      <c r="J219" s="151">
        <f>'[3]Relatório Empregados II'!$AB220:$AB220</f>
        <v>0</v>
      </c>
      <c r="K219" s="166">
        <f>'[3]Relatório Empregados II'!$AE220:$AE220</f>
        <v>0</v>
      </c>
      <c r="L219" s="167" cm="1">
        <f t="array" ref="L219">'[3]Relatório Empregados II'!$AI220:$AI220</f>
        <v>0</v>
      </c>
      <c r="M219" s="153">
        <f>'[3]Relatório Empregados II'!$AL220:$AL220</f>
        <v>0</v>
      </c>
      <c r="N219" s="154">
        <f>'[3]Relatório Empregados II'!$AP220</f>
        <v>0</v>
      </c>
      <c r="O219" s="167">
        <f>'[3]Relatório Empregados II'!$AR220</f>
        <v>0</v>
      </c>
      <c r="P219" s="155">
        <f>'[3]Relatório Empregados II'!$AT220:$AT220</f>
        <v>0</v>
      </c>
      <c r="Q219" s="156">
        <f>'[3]Relatório Empregados II'!$AX220:$AX220</f>
        <v>0</v>
      </c>
      <c r="R219" s="157">
        <f>'[3]Relatório Empregados II'!$BA220:$BA220</f>
        <v>0</v>
      </c>
      <c r="S219" s="158">
        <f>'[3]Relatório Empregados II'!$BE220:$BE220</f>
        <v>0</v>
      </c>
      <c r="T219" s="158">
        <f>'[3]Relatório Empregados II'!$BH220:$BH220</f>
        <v>0</v>
      </c>
      <c r="U219" s="152">
        <f>'[3]Relatório Empregados II'!$BK220:$BK220</f>
        <v>0</v>
      </c>
      <c r="V219" s="169">
        <f>'[3]Relatório Empregados II'!$BN220</f>
        <v>0</v>
      </c>
      <c r="W219" s="210">
        <f>'[3]Relatório Empregados II'!$BP220</f>
        <v>0</v>
      </c>
      <c r="X219" s="144">
        <f>'[3]Relatório Empregados II'!$BR220:$BR220</f>
        <v>0</v>
      </c>
      <c r="Y219" s="161">
        <f>'[3]Relatório Empregados II'!$BU220</f>
        <v>0</v>
      </c>
      <c r="Z219" s="171">
        <f>'[3]Relatório Empregados II'!$BW220:$BW220</f>
        <v>0</v>
      </c>
      <c r="AA219" s="172">
        <f>'[3]Relatório Empregados II'!$CA220:$CA220</f>
        <v>0</v>
      </c>
      <c r="AB219" s="172">
        <f>'[3]Relatório Empregados II'!$CD220:$CD220</f>
        <v>0</v>
      </c>
      <c r="AC219" s="172">
        <f>'[3]Relatório Empregados II'!$CG220:$CG220</f>
        <v>0</v>
      </c>
      <c r="AD219" s="172">
        <f>'[3]Relatório Empregados II'!$CJ220</f>
        <v>0</v>
      </c>
      <c r="AE219" s="172">
        <f>'[3]Relatório Empregados II'!$CL220</f>
        <v>0</v>
      </c>
      <c r="AF219" s="172">
        <f>'[3]Relatório Empregados II'!$CN220:$CN220</f>
        <v>0</v>
      </c>
      <c r="AG219" s="172">
        <f>'[3]Relatório Empregados II'!$CQ220</f>
        <v>0</v>
      </c>
      <c r="AH219" s="144">
        <f>'[3]Relatório Empregados II'!$CS220:$CS220</f>
        <v>0</v>
      </c>
      <c r="AI219" s="161">
        <f>'[3]Relatório Empregados II'!$CV220:$CV220</f>
        <v>0</v>
      </c>
      <c r="AJ219" s="144">
        <f>'[3]Relatório Empregados II'!$CY220:$CY220</f>
        <v>0</v>
      </c>
      <c r="AK219" s="161">
        <f>'[3]Relatório Empregados II'!$DB220:$DB220</f>
        <v>0</v>
      </c>
      <c r="AL219" s="144">
        <f>'[3]Relatório Empregados II'!$DE220:$DE220</f>
        <v>0</v>
      </c>
      <c r="AM219" s="144">
        <f>'[3]Relatório Empregados II'!$DH220</f>
        <v>0</v>
      </c>
      <c r="AN219" s="161">
        <f>'[3]Relatório Empregados II'!$DJ220</f>
        <v>0</v>
      </c>
      <c r="AO219" s="144">
        <f>'[3]Relatório Empregados II'!$DL220</f>
        <v>0</v>
      </c>
      <c r="AP219" s="144">
        <f>'[3]Relatório Empregados II'!$DM$3:$DM220</f>
        <v>0</v>
      </c>
      <c r="AQ219" s="163"/>
      <c r="AR219" s="163"/>
      <c r="AS219" s="144">
        <f>'[3]Relatório Empregados II'!$DQ220:$DQ220</f>
        <v>0</v>
      </c>
      <c r="AT219" s="173">
        <f>'[3]Relatório Empregados II'!$DT220</f>
        <v>0</v>
      </c>
      <c r="AU219" s="171">
        <f>'[3]Relatório Empregados II'!$DV220</f>
        <v>0</v>
      </c>
      <c r="AV219" s="171">
        <f>'[3]Relatório Empregados II'!$DX220</f>
        <v>0</v>
      </c>
      <c r="AW219" s="160">
        <f>'[3]Relatório Empregados II'!$DZ220</f>
        <v>0</v>
      </c>
      <c r="AX219" s="160">
        <f>'[3]Relatório Empregados II'!$EB220</f>
        <v>0</v>
      </c>
      <c r="AY219" s="171">
        <f>'[3]Relatório Empregados II'!$ED220</f>
        <v>0</v>
      </c>
      <c r="AZ219" s="160">
        <f>'[3]Relatório Empregados II'!$EH220</f>
        <v>0</v>
      </c>
      <c r="BA219" s="160">
        <f>'[3]Relatório Empregados II'!$EJ220</f>
        <v>0</v>
      </c>
    </row>
    <row r="220" spans="1:53">
      <c r="A220" s="174">
        <f>IFERROR(('[3]Relatório Empregados II'!$A221:$B221),"")</f>
        <v>0</v>
      </c>
      <c r="B220" s="146">
        <f>'[3]Relatório Empregados II'!$D221:$D221</f>
        <v>0</v>
      </c>
      <c r="C220" s="162">
        <f>'[3]Relatório Empregados II'!$G221:$G221</f>
        <v>0</v>
      </c>
      <c r="D220" s="165">
        <f>'[3]Relatório Empregados II'!$J221</f>
        <v>0</v>
      </c>
      <c r="E220" s="147">
        <f>'[3]Relatório Empregados II'!$L221:L221</f>
        <v>0</v>
      </c>
      <c r="F220" s="148">
        <f>'[3]Relatório Empregados II'!$P221:$P221</f>
        <v>0</v>
      </c>
      <c r="G220" s="177" cm="1">
        <f t="array" ref="G220">'[3]Relatório Empregados II'!$T221:T221</f>
        <v>0</v>
      </c>
      <c r="H220" s="149">
        <f>'[3]Relatório Empregados II'!$W221</f>
        <v>0</v>
      </c>
      <c r="I220" s="150">
        <f>'[3]Relatório Empregados II'!$Y221:$Y221</f>
        <v>0</v>
      </c>
      <c r="J220" s="151">
        <f>'[3]Relatório Empregados II'!$AB221:$AB221</f>
        <v>0</v>
      </c>
      <c r="K220" s="166">
        <f>'[3]Relatório Empregados II'!$AE221:$AE221</f>
        <v>0</v>
      </c>
      <c r="L220" s="167" cm="1">
        <f t="array" ref="L220">'[3]Relatório Empregados II'!$AI221:$AI221</f>
        <v>0</v>
      </c>
      <c r="M220" s="153">
        <f>'[3]Relatório Empregados II'!$AL221:$AL221</f>
        <v>0</v>
      </c>
      <c r="N220" s="154">
        <f>'[3]Relatório Empregados II'!$AP221</f>
        <v>0</v>
      </c>
      <c r="O220" s="167">
        <f>'[3]Relatório Empregados II'!$AR221</f>
        <v>0</v>
      </c>
      <c r="P220" s="155">
        <f>'[3]Relatório Empregados II'!$AT221:$AT221</f>
        <v>0</v>
      </c>
      <c r="Q220" s="156">
        <f>'[3]Relatório Empregados II'!$AX221:$AX221</f>
        <v>0</v>
      </c>
      <c r="R220" s="157">
        <f>'[3]Relatório Empregados II'!$BA221:$BA221</f>
        <v>0</v>
      </c>
      <c r="S220" s="158">
        <f>'[3]Relatório Empregados II'!$BE221:$BE221</f>
        <v>0</v>
      </c>
      <c r="T220" s="158">
        <f>'[3]Relatório Empregados II'!$BH221:$BH221</f>
        <v>0</v>
      </c>
      <c r="U220" s="152">
        <f>'[3]Relatório Empregados II'!$BK221:$BK221</f>
        <v>0</v>
      </c>
      <c r="V220" s="169">
        <f>'[3]Relatório Empregados II'!$BN221</f>
        <v>0</v>
      </c>
      <c r="W220" s="210">
        <f>'[3]Relatório Empregados II'!$BP221</f>
        <v>0</v>
      </c>
      <c r="X220" s="144">
        <f>'[3]Relatório Empregados II'!$BR221:$BR221</f>
        <v>0</v>
      </c>
      <c r="Y220" s="161">
        <f>'[3]Relatório Empregados II'!$BU221</f>
        <v>0</v>
      </c>
      <c r="Z220" s="171">
        <f>'[3]Relatório Empregados II'!$BW221:$BW221</f>
        <v>0</v>
      </c>
      <c r="AA220" s="172">
        <f>'[3]Relatório Empregados II'!$CA221:$CA221</f>
        <v>0</v>
      </c>
      <c r="AB220" s="172">
        <f>'[3]Relatório Empregados II'!$CD221:$CD221</f>
        <v>0</v>
      </c>
      <c r="AC220" s="172">
        <f>'[3]Relatório Empregados II'!$CG221:$CG221</f>
        <v>0</v>
      </c>
      <c r="AD220" s="172">
        <f>'[3]Relatório Empregados II'!$CJ221</f>
        <v>0</v>
      </c>
      <c r="AE220" s="172">
        <f>'[3]Relatório Empregados II'!$CL221</f>
        <v>0</v>
      </c>
      <c r="AF220" s="172">
        <f>'[3]Relatório Empregados II'!$CN221:$CN221</f>
        <v>0</v>
      </c>
      <c r="AG220" s="172">
        <f>'[3]Relatório Empregados II'!$CQ221</f>
        <v>0</v>
      </c>
      <c r="AH220" s="144">
        <f>'[3]Relatório Empregados II'!$CS221:$CS221</f>
        <v>0</v>
      </c>
      <c r="AI220" s="161">
        <f>'[3]Relatório Empregados II'!$CV221:$CV221</f>
        <v>0</v>
      </c>
      <c r="AJ220" s="144">
        <f>'[3]Relatório Empregados II'!$CY221:$CY221</f>
        <v>0</v>
      </c>
      <c r="AK220" s="161">
        <f>'[3]Relatório Empregados II'!$DB221:$DB221</f>
        <v>0</v>
      </c>
      <c r="AL220" s="144">
        <f>'[3]Relatório Empregados II'!$DE221:$DE221</f>
        <v>0</v>
      </c>
      <c r="AM220" s="144">
        <f>'[3]Relatório Empregados II'!$DH221</f>
        <v>0</v>
      </c>
      <c r="AN220" s="161">
        <f>'[3]Relatório Empregados II'!$DJ221</f>
        <v>0</v>
      </c>
      <c r="AO220" s="144">
        <f>'[3]Relatório Empregados II'!$DL221</f>
        <v>0</v>
      </c>
      <c r="AP220" s="144">
        <f>'[3]Relatório Empregados II'!$DM$3:$DM221</f>
        <v>0</v>
      </c>
      <c r="AQ220" s="163"/>
      <c r="AR220" s="163"/>
      <c r="AS220" s="144">
        <f>'[3]Relatório Empregados II'!$DQ221:$DQ221</f>
        <v>0</v>
      </c>
      <c r="AT220" s="173">
        <f>'[3]Relatório Empregados II'!$DT221</f>
        <v>0</v>
      </c>
      <c r="AU220" s="171">
        <f>'[3]Relatório Empregados II'!$DV221</f>
        <v>0</v>
      </c>
      <c r="AV220" s="171">
        <f>'[3]Relatório Empregados II'!$DX221</f>
        <v>0</v>
      </c>
      <c r="AW220" s="160">
        <f>'[3]Relatório Empregados II'!$DZ221</f>
        <v>0</v>
      </c>
      <c r="AX220" s="160">
        <f>'[3]Relatório Empregados II'!$EB221</f>
        <v>0</v>
      </c>
      <c r="AY220" s="171">
        <f>'[3]Relatório Empregados II'!$ED221</f>
        <v>0</v>
      </c>
      <c r="AZ220" s="160">
        <f>'[3]Relatório Empregados II'!$EH221</f>
        <v>0</v>
      </c>
      <c r="BA220" s="160">
        <f>'[3]Relatório Empregados II'!$EJ221</f>
        <v>0</v>
      </c>
    </row>
    <row r="221" spans="1:53">
      <c r="A221" s="174">
        <f>IFERROR(('[3]Relatório Empregados II'!$A222:$B222),"")</f>
        <v>0</v>
      </c>
      <c r="B221" s="146">
        <f>'[3]Relatório Empregados II'!$D222:$D222</f>
        <v>0</v>
      </c>
      <c r="C221" s="162">
        <f>'[3]Relatório Empregados II'!$G222:$G222</f>
        <v>0</v>
      </c>
      <c r="D221" s="165">
        <f>'[3]Relatório Empregados II'!$J222</f>
        <v>0</v>
      </c>
      <c r="E221" s="147">
        <f>'[3]Relatório Empregados II'!$L222:L222</f>
        <v>0</v>
      </c>
      <c r="F221" s="148">
        <f>'[3]Relatório Empregados II'!$P222:$P222</f>
        <v>0</v>
      </c>
      <c r="G221" s="177" cm="1">
        <f t="array" ref="G221">'[3]Relatório Empregados II'!$T222:T222</f>
        <v>0</v>
      </c>
      <c r="H221" s="149">
        <f>'[3]Relatório Empregados II'!$W222</f>
        <v>0</v>
      </c>
      <c r="I221" s="150">
        <f>'[3]Relatório Empregados II'!$Y222:$Y222</f>
        <v>0</v>
      </c>
      <c r="J221" s="151">
        <f>'[3]Relatório Empregados II'!$AB222:$AB222</f>
        <v>0</v>
      </c>
      <c r="K221" s="166">
        <f>'[3]Relatório Empregados II'!$AE222:$AE222</f>
        <v>0</v>
      </c>
      <c r="L221" s="167" cm="1">
        <f t="array" ref="L221">'[3]Relatório Empregados II'!$AI222:$AI222</f>
        <v>0</v>
      </c>
      <c r="M221" s="153">
        <f>'[3]Relatório Empregados II'!$AL222:$AL222</f>
        <v>0</v>
      </c>
      <c r="N221" s="154">
        <f>'[3]Relatório Empregados II'!$AP222</f>
        <v>0</v>
      </c>
      <c r="O221" s="167">
        <f>'[3]Relatório Empregados II'!$AR222</f>
        <v>0</v>
      </c>
      <c r="P221" s="155">
        <f>'[3]Relatório Empregados II'!$AT222:$AT222</f>
        <v>0</v>
      </c>
      <c r="Q221" s="156">
        <f>'[3]Relatório Empregados II'!$AX222:$AX222</f>
        <v>0</v>
      </c>
      <c r="R221" s="157">
        <f>'[3]Relatório Empregados II'!$BA222:$BA222</f>
        <v>0</v>
      </c>
      <c r="S221" s="158">
        <f>'[3]Relatório Empregados II'!$BE222:$BE222</f>
        <v>0</v>
      </c>
      <c r="T221" s="158">
        <f>'[3]Relatório Empregados II'!$BH222:$BH222</f>
        <v>0</v>
      </c>
      <c r="U221" s="152">
        <f>'[3]Relatório Empregados II'!$BK222:$BK222</f>
        <v>0</v>
      </c>
      <c r="V221" s="169">
        <f>'[3]Relatório Empregados II'!$BN222</f>
        <v>0</v>
      </c>
      <c r="W221" s="210">
        <f>'[3]Relatório Empregados II'!$BP222</f>
        <v>0</v>
      </c>
      <c r="X221" s="144">
        <f>'[3]Relatório Empregados II'!$BR222:$BR222</f>
        <v>0</v>
      </c>
      <c r="Y221" s="161">
        <f>'[3]Relatório Empregados II'!$BU222</f>
        <v>0</v>
      </c>
      <c r="Z221" s="171">
        <f>'[3]Relatório Empregados II'!$BW222:$BW222</f>
        <v>0</v>
      </c>
      <c r="AA221" s="172">
        <f>'[3]Relatório Empregados II'!$CA222:$CA222</f>
        <v>0</v>
      </c>
      <c r="AB221" s="172">
        <f>'[3]Relatório Empregados II'!$CD222:$CD222</f>
        <v>0</v>
      </c>
      <c r="AC221" s="172">
        <f>'[3]Relatório Empregados II'!$CG222:$CG222</f>
        <v>0</v>
      </c>
      <c r="AD221" s="172">
        <f>'[3]Relatório Empregados II'!$CJ222</f>
        <v>0</v>
      </c>
      <c r="AE221" s="172">
        <f>'[3]Relatório Empregados II'!$CL222</f>
        <v>0</v>
      </c>
      <c r="AF221" s="172">
        <f>'[3]Relatório Empregados II'!$CN222:$CN222</f>
        <v>0</v>
      </c>
      <c r="AG221" s="172">
        <f>'[3]Relatório Empregados II'!$CQ222</f>
        <v>0</v>
      </c>
      <c r="AH221" s="144">
        <f>'[3]Relatório Empregados II'!$CS222:$CS222</f>
        <v>0</v>
      </c>
      <c r="AI221" s="161">
        <f>'[3]Relatório Empregados II'!$CV222:$CV222</f>
        <v>0</v>
      </c>
      <c r="AJ221" s="144">
        <f>'[3]Relatório Empregados II'!$CY222:$CY222</f>
        <v>0</v>
      </c>
      <c r="AK221" s="161">
        <f>'[3]Relatório Empregados II'!$DB222:$DB222</f>
        <v>0</v>
      </c>
      <c r="AL221" s="144">
        <f>'[3]Relatório Empregados II'!$DE222:$DE222</f>
        <v>0</v>
      </c>
      <c r="AM221" s="144">
        <f>'[3]Relatório Empregados II'!$DH222</f>
        <v>0</v>
      </c>
      <c r="AN221" s="161">
        <f>'[3]Relatório Empregados II'!$DJ222</f>
        <v>0</v>
      </c>
      <c r="AO221" s="144">
        <f>'[3]Relatório Empregados II'!$DL222</f>
        <v>0</v>
      </c>
      <c r="AP221" s="144">
        <f>'[3]Relatório Empregados II'!$DM$3:$DM222</f>
        <v>0</v>
      </c>
      <c r="AQ221" s="163"/>
      <c r="AR221" s="163"/>
      <c r="AS221" s="144">
        <f>'[3]Relatório Empregados II'!$DQ222:$DQ222</f>
        <v>0</v>
      </c>
      <c r="AT221" s="173">
        <f>'[3]Relatório Empregados II'!$DT222</f>
        <v>0</v>
      </c>
      <c r="AU221" s="171">
        <f>'[3]Relatório Empregados II'!$DV222</f>
        <v>0</v>
      </c>
      <c r="AV221" s="171">
        <f>'[3]Relatório Empregados II'!$DX222</f>
        <v>0</v>
      </c>
      <c r="AW221" s="160">
        <f>'[3]Relatório Empregados II'!$DZ222</f>
        <v>0</v>
      </c>
      <c r="AX221" s="160">
        <f>'[3]Relatório Empregados II'!$EB222</f>
        <v>0</v>
      </c>
      <c r="AY221" s="171">
        <f>'[3]Relatório Empregados II'!$ED222</f>
        <v>0</v>
      </c>
      <c r="AZ221" s="160">
        <f>'[3]Relatório Empregados II'!$EH222</f>
        <v>0</v>
      </c>
      <c r="BA221" s="160">
        <f>'[3]Relatório Empregados II'!$EJ222</f>
        <v>0</v>
      </c>
    </row>
    <row r="222" spans="1:53">
      <c r="A222" s="174">
        <f>IFERROR(('[3]Relatório Empregados II'!$A223:$B223),"")</f>
        <v>0</v>
      </c>
      <c r="B222" s="146">
        <f>'[3]Relatório Empregados II'!$D223:$D223</f>
        <v>0</v>
      </c>
      <c r="C222" s="162">
        <f>'[3]Relatório Empregados II'!$G223:$G223</f>
        <v>0</v>
      </c>
      <c r="D222" s="165">
        <f>'[3]Relatório Empregados II'!$J223</f>
        <v>0</v>
      </c>
      <c r="E222" s="147">
        <f>'[3]Relatório Empregados II'!$L223:L223</f>
        <v>0</v>
      </c>
      <c r="F222" s="148">
        <f>'[3]Relatório Empregados II'!$P223:$P223</f>
        <v>0</v>
      </c>
      <c r="G222" s="177" cm="1">
        <f t="array" ref="G222">'[3]Relatório Empregados II'!$T223:T223</f>
        <v>0</v>
      </c>
      <c r="H222" s="149">
        <f>'[3]Relatório Empregados II'!$W223</f>
        <v>0</v>
      </c>
      <c r="I222" s="150">
        <f>'[3]Relatório Empregados II'!$Y223:$Y223</f>
        <v>0</v>
      </c>
      <c r="J222" s="151">
        <f>'[3]Relatório Empregados II'!$AB223:$AB223</f>
        <v>0</v>
      </c>
      <c r="K222" s="166">
        <f>'[3]Relatório Empregados II'!$AE223:$AE223</f>
        <v>0</v>
      </c>
      <c r="L222" s="167" cm="1">
        <f t="array" ref="L222">'[3]Relatório Empregados II'!$AI223:$AI223</f>
        <v>0</v>
      </c>
      <c r="M222" s="153">
        <f>'[3]Relatório Empregados II'!$AL223:$AL223</f>
        <v>0</v>
      </c>
      <c r="N222" s="154">
        <f>'[3]Relatório Empregados II'!$AP223</f>
        <v>0</v>
      </c>
      <c r="O222" s="167">
        <f>'[3]Relatório Empregados II'!$AR223</f>
        <v>0</v>
      </c>
      <c r="P222" s="155">
        <f>'[3]Relatório Empregados II'!$AT223:$AT223</f>
        <v>0</v>
      </c>
      <c r="Q222" s="156">
        <f>'[3]Relatório Empregados II'!$AX223:$AX223</f>
        <v>0</v>
      </c>
      <c r="R222" s="157">
        <f>'[3]Relatório Empregados II'!$BA223:$BA223</f>
        <v>0</v>
      </c>
      <c r="S222" s="158">
        <f>'[3]Relatório Empregados II'!$BE223:$BE223</f>
        <v>0</v>
      </c>
      <c r="T222" s="158">
        <f>'[3]Relatório Empregados II'!$BH223:$BH223</f>
        <v>0</v>
      </c>
      <c r="U222" s="152">
        <f>'[3]Relatório Empregados II'!$BK223:$BK223</f>
        <v>0</v>
      </c>
      <c r="V222" s="169">
        <f>'[3]Relatório Empregados II'!$BN223</f>
        <v>0</v>
      </c>
      <c r="W222" s="210">
        <f>'[3]Relatório Empregados II'!$BP223</f>
        <v>0</v>
      </c>
      <c r="X222" s="144">
        <f>'[3]Relatório Empregados II'!$BR223:$BR223</f>
        <v>0</v>
      </c>
      <c r="Y222" s="161">
        <f>'[3]Relatório Empregados II'!$BU223</f>
        <v>0</v>
      </c>
      <c r="Z222" s="171">
        <f>'[3]Relatório Empregados II'!$BW223:$BW223</f>
        <v>0</v>
      </c>
      <c r="AA222" s="172">
        <f>'[3]Relatório Empregados II'!$CA223:$CA223</f>
        <v>0</v>
      </c>
      <c r="AB222" s="172">
        <f>'[3]Relatório Empregados II'!$CD223:$CD223</f>
        <v>0</v>
      </c>
      <c r="AC222" s="172">
        <f>'[3]Relatório Empregados II'!$CG223:$CG223</f>
        <v>0</v>
      </c>
      <c r="AD222" s="172">
        <f>'[3]Relatório Empregados II'!$CJ223</f>
        <v>0</v>
      </c>
      <c r="AE222" s="172">
        <f>'[3]Relatório Empregados II'!$CL223</f>
        <v>0</v>
      </c>
      <c r="AF222" s="172">
        <f>'[3]Relatório Empregados II'!$CN223:$CN223</f>
        <v>0</v>
      </c>
      <c r="AG222" s="172">
        <f>'[3]Relatório Empregados II'!$CQ223</f>
        <v>0</v>
      </c>
      <c r="AH222" s="144">
        <f>'[3]Relatório Empregados II'!$CS223:$CS223</f>
        <v>0</v>
      </c>
      <c r="AI222" s="161">
        <f>'[3]Relatório Empregados II'!$CV223:$CV223</f>
        <v>0</v>
      </c>
      <c r="AJ222" s="144">
        <f>'[3]Relatório Empregados II'!$CY223:$CY223</f>
        <v>0</v>
      </c>
      <c r="AK222" s="161">
        <f>'[3]Relatório Empregados II'!$DB223:$DB223</f>
        <v>0</v>
      </c>
      <c r="AL222" s="144">
        <f>'[3]Relatório Empregados II'!$DE223:$DE223</f>
        <v>0</v>
      </c>
      <c r="AM222" s="144">
        <f>'[3]Relatório Empregados II'!$DH223</f>
        <v>0</v>
      </c>
      <c r="AN222" s="161">
        <f>'[3]Relatório Empregados II'!$DJ223</f>
        <v>0</v>
      </c>
      <c r="AO222" s="144">
        <f>'[3]Relatório Empregados II'!$DL223</f>
        <v>0</v>
      </c>
      <c r="AP222" s="144">
        <f>'[3]Relatório Empregados II'!$DM$3:$DM223</f>
        <v>0</v>
      </c>
      <c r="AQ222" s="163"/>
      <c r="AR222" s="163"/>
      <c r="AS222" s="144">
        <f>'[3]Relatório Empregados II'!$DQ223:$DQ223</f>
        <v>0</v>
      </c>
      <c r="AT222" s="173">
        <f>'[3]Relatório Empregados II'!$DT223</f>
        <v>0</v>
      </c>
      <c r="AU222" s="171">
        <f>'[3]Relatório Empregados II'!$DV223</f>
        <v>0</v>
      </c>
      <c r="AV222" s="171">
        <f>'[3]Relatório Empregados II'!$DX223</f>
        <v>0</v>
      </c>
      <c r="AW222" s="160">
        <f>'[3]Relatório Empregados II'!$DZ223</f>
        <v>0</v>
      </c>
      <c r="AX222" s="160">
        <f>'[3]Relatório Empregados II'!$EB223</f>
        <v>0</v>
      </c>
      <c r="AY222" s="171">
        <f>'[3]Relatório Empregados II'!$ED223</f>
        <v>0</v>
      </c>
      <c r="AZ222" s="160">
        <f>'[3]Relatório Empregados II'!$EH223</f>
        <v>0</v>
      </c>
      <c r="BA222" s="160">
        <f>'[3]Relatório Empregados II'!$EJ223</f>
        <v>0</v>
      </c>
    </row>
    <row r="223" spans="1:53">
      <c r="A223" s="174">
        <f>IFERROR(('[3]Relatório Empregados II'!$A224:$B224),"")</f>
        <v>0</v>
      </c>
      <c r="B223" s="146">
        <f>'[3]Relatório Empregados II'!$D224:$D224</f>
        <v>0</v>
      </c>
      <c r="C223" s="162">
        <f>'[3]Relatório Empregados II'!$G224:$G224</f>
        <v>0</v>
      </c>
      <c r="D223" s="165">
        <f>'[3]Relatório Empregados II'!$J224</f>
        <v>0</v>
      </c>
      <c r="E223" s="147">
        <f>'[3]Relatório Empregados II'!$L224:L224</f>
        <v>0</v>
      </c>
      <c r="F223" s="148">
        <f>'[3]Relatório Empregados II'!$P224:$P224</f>
        <v>0</v>
      </c>
      <c r="G223" s="177" cm="1">
        <f t="array" ref="G223">'[3]Relatório Empregados II'!$T224:T224</f>
        <v>0</v>
      </c>
      <c r="H223" s="149">
        <f>'[3]Relatório Empregados II'!$W224</f>
        <v>0</v>
      </c>
      <c r="I223" s="150">
        <f>'[3]Relatório Empregados II'!$Y224:$Y224</f>
        <v>0</v>
      </c>
      <c r="J223" s="151">
        <f>'[3]Relatório Empregados II'!$AB224:$AB224</f>
        <v>0</v>
      </c>
      <c r="K223" s="166">
        <f>'[3]Relatório Empregados II'!$AE224:$AE224</f>
        <v>0</v>
      </c>
      <c r="L223" s="167" cm="1">
        <f t="array" ref="L223">'[3]Relatório Empregados II'!$AI224:$AI224</f>
        <v>0</v>
      </c>
      <c r="M223" s="153">
        <f>'[3]Relatório Empregados II'!$AL224:$AL224</f>
        <v>0</v>
      </c>
      <c r="N223" s="154">
        <f>'[3]Relatório Empregados II'!$AP224</f>
        <v>0</v>
      </c>
      <c r="O223" s="167">
        <f>'[3]Relatório Empregados II'!$AR224</f>
        <v>0</v>
      </c>
      <c r="P223" s="155">
        <f>'[3]Relatório Empregados II'!$AT224:$AT224</f>
        <v>0</v>
      </c>
      <c r="Q223" s="156">
        <f>'[3]Relatório Empregados II'!$AX224:$AX224</f>
        <v>0</v>
      </c>
      <c r="R223" s="157">
        <f>'[3]Relatório Empregados II'!$BA224:$BA224</f>
        <v>0</v>
      </c>
      <c r="S223" s="158">
        <f>'[3]Relatório Empregados II'!$BE224:$BE224</f>
        <v>0</v>
      </c>
      <c r="T223" s="158">
        <f>'[3]Relatório Empregados II'!$BH224:$BH224</f>
        <v>0</v>
      </c>
      <c r="U223" s="152">
        <f>'[3]Relatório Empregados II'!$BK224:$BK224</f>
        <v>0</v>
      </c>
      <c r="V223" s="169">
        <f>'[3]Relatório Empregados II'!$BN224</f>
        <v>0</v>
      </c>
      <c r="W223" s="210">
        <f>'[3]Relatório Empregados II'!$BP224</f>
        <v>0</v>
      </c>
      <c r="X223" s="144">
        <f>'[3]Relatório Empregados II'!$BR224:$BR224</f>
        <v>0</v>
      </c>
      <c r="Y223" s="161">
        <f>'[3]Relatório Empregados II'!$BU224</f>
        <v>0</v>
      </c>
      <c r="Z223" s="171">
        <f>'[3]Relatório Empregados II'!$BW224:$BW224</f>
        <v>0</v>
      </c>
      <c r="AA223" s="172">
        <f>'[3]Relatório Empregados II'!$CA224:$CA224</f>
        <v>0</v>
      </c>
      <c r="AB223" s="172">
        <f>'[3]Relatório Empregados II'!$CD224:$CD224</f>
        <v>0</v>
      </c>
      <c r="AC223" s="172">
        <f>'[3]Relatório Empregados II'!$CG224:$CG224</f>
        <v>0</v>
      </c>
      <c r="AD223" s="172">
        <f>'[3]Relatório Empregados II'!$CJ224</f>
        <v>0</v>
      </c>
      <c r="AE223" s="172">
        <f>'[3]Relatório Empregados II'!$CL224</f>
        <v>0</v>
      </c>
      <c r="AF223" s="172">
        <f>'[3]Relatório Empregados II'!$CN224:$CN224</f>
        <v>0</v>
      </c>
      <c r="AG223" s="172">
        <f>'[3]Relatório Empregados II'!$CQ224</f>
        <v>0</v>
      </c>
      <c r="AH223" s="144">
        <f>'[3]Relatório Empregados II'!$CS224:$CS224</f>
        <v>0</v>
      </c>
      <c r="AI223" s="161">
        <f>'[3]Relatório Empregados II'!$CV224:$CV224</f>
        <v>0</v>
      </c>
      <c r="AJ223" s="144">
        <f>'[3]Relatório Empregados II'!$CY224:$CY224</f>
        <v>0</v>
      </c>
      <c r="AK223" s="161">
        <f>'[3]Relatório Empregados II'!$DB224:$DB224</f>
        <v>0</v>
      </c>
      <c r="AL223" s="144">
        <f>'[3]Relatório Empregados II'!$DE224:$DE224</f>
        <v>0</v>
      </c>
      <c r="AM223" s="144">
        <f>'[3]Relatório Empregados II'!$DH224</f>
        <v>0</v>
      </c>
      <c r="AN223" s="161">
        <f>'[3]Relatório Empregados II'!$DJ224</f>
        <v>0</v>
      </c>
      <c r="AO223" s="144">
        <f>'[3]Relatório Empregados II'!$DL224</f>
        <v>0</v>
      </c>
      <c r="AP223" s="144">
        <f>'[3]Relatório Empregados II'!$DM$3:$DM224</f>
        <v>0</v>
      </c>
      <c r="AQ223" s="163"/>
      <c r="AR223" s="163"/>
      <c r="AS223" s="144">
        <f>'[3]Relatório Empregados II'!$DQ224:$DQ224</f>
        <v>0</v>
      </c>
      <c r="AT223" s="173">
        <f>'[3]Relatório Empregados II'!$DT224</f>
        <v>0</v>
      </c>
      <c r="AU223" s="171">
        <f>'[3]Relatório Empregados II'!$DV224</f>
        <v>0</v>
      </c>
      <c r="AV223" s="171">
        <f>'[3]Relatório Empregados II'!$DX224</f>
        <v>0</v>
      </c>
      <c r="AW223" s="160">
        <f>'[3]Relatório Empregados II'!$DZ224</f>
        <v>0</v>
      </c>
      <c r="AX223" s="160">
        <f>'[3]Relatório Empregados II'!$EB224</f>
        <v>0</v>
      </c>
      <c r="AY223" s="171">
        <f>'[3]Relatório Empregados II'!$ED224</f>
        <v>0</v>
      </c>
      <c r="AZ223" s="160">
        <f>'[3]Relatório Empregados II'!$EH224</f>
        <v>0</v>
      </c>
      <c r="BA223" s="160">
        <f>'[3]Relatório Empregados II'!$EJ224</f>
        <v>0</v>
      </c>
    </row>
    <row r="224" spans="1:53">
      <c r="A224" s="174">
        <f>IFERROR(('[3]Relatório Empregados II'!$A225:$B225),"")</f>
        <v>0</v>
      </c>
      <c r="B224" s="146">
        <f>'[3]Relatório Empregados II'!$D225:$D225</f>
        <v>0</v>
      </c>
      <c r="C224" s="162">
        <f>'[3]Relatório Empregados II'!$G225:$G225</f>
        <v>0</v>
      </c>
      <c r="D224" s="165">
        <f>'[3]Relatório Empregados II'!$J225</f>
        <v>0</v>
      </c>
      <c r="E224" s="147">
        <f>'[3]Relatório Empregados II'!$L225:L225</f>
        <v>0</v>
      </c>
      <c r="F224" s="148">
        <f>'[3]Relatório Empregados II'!$P225:$P225</f>
        <v>0</v>
      </c>
      <c r="G224" s="177" cm="1">
        <f t="array" ref="G224">'[3]Relatório Empregados II'!$T225:T225</f>
        <v>0</v>
      </c>
      <c r="H224" s="149">
        <f>'[3]Relatório Empregados II'!$W225</f>
        <v>0</v>
      </c>
      <c r="I224" s="150">
        <f>'[3]Relatório Empregados II'!$Y225:$Y225</f>
        <v>0</v>
      </c>
      <c r="J224" s="151">
        <f>'[3]Relatório Empregados II'!$AB225:$AB225</f>
        <v>0</v>
      </c>
      <c r="K224" s="166">
        <f>'[3]Relatório Empregados II'!$AE225:$AE225</f>
        <v>0</v>
      </c>
      <c r="L224" s="167" cm="1">
        <f t="array" ref="L224">'[3]Relatório Empregados II'!$AI225:$AI225</f>
        <v>0</v>
      </c>
      <c r="M224" s="153">
        <f>'[3]Relatório Empregados II'!$AL225:$AL225</f>
        <v>0</v>
      </c>
      <c r="N224" s="154">
        <f>'[3]Relatório Empregados II'!$AP225</f>
        <v>0</v>
      </c>
      <c r="O224" s="167">
        <f>'[3]Relatório Empregados II'!$AR225</f>
        <v>0</v>
      </c>
      <c r="P224" s="155">
        <f>'[3]Relatório Empregados II'!$AT225:$AT225</f>
        <v>0</v>
      </c>
      <c r="Q224" s="156">
        <f>'[3]Relatório Empregados II'!$AX225:$AX225</f>
        <v>0</v>
      </c>
      <c r="R224" s="157">
        <f>'[3]Relatório Empregados II'!$BA225:$BA225</f>
        <v>0</v>
      </c>
      <c r="S224" s="158">
        <f>'[3]Relatório Empregados II'!$BE225:$BE225</f>
        <v>0</v>
      </c>
      <c r="T224" s="158">
        <f>'[3]Relatório Empregados II'!$BH225:$BH225</f>
        <v>0</v>
      </c>
      <c r="U224" s="152">
        <f>'[3]Relatório Empregados II'!$BK225:$BK225</f>
        <v>0</v>
      </c>
      <c r="V224" s="169">
        <f>'[3]Relatório Empregados II'!$BN225</f>
        <v>0</v>
      </c>
      <c r="W224" s="210">
        <f>'[3]Relatório Empregados II'!$BP225</f>
        <v>0</v>
      </c>
      <c r="X224" s="144">
        <f>'[3]Relatório Empregados II'!$BR225:$BR225</f>
        <v>0</v>
      </c>
      <c r="Y224" s="161">
        <f>'[3]Relatório Empregados II'!$BU225</f>
        <v>0</v>
      </c>
      <c r="Z224" s="171">
        <f>'[3]Relatório Empregados II'!$BW225:$BW225</f>
        <v>0</v>
      </c>
      <c r="AA224" s="172">
        <f>'[3]Relatório Empregados II'!$CA225:$CA225</f>
        <v>0</v>
      </c>
      <c r="AB224" s="172">
        <f>'[3]Relatório Empregados II'!$CD225:$CD225</f>
        <v>0</v>
      </c>
      <c r="AC224" s="172">
        <f>'[3]Relatório Empregados II'!$CG225:$CG225</f>
        <v>0</v>
      </c>
      <c r="AD224" s="172">
        <f>'[3]Relatório Empregados II'!$CJ225</f>
        <v>0</v>
      </c>
      <c r="AE224" s="172">
        <f>'[3]Relatório Empregados II'!$CL225</f>
        <v>0</v>
      </c>
      <c r="AF224" s="172">
        <f>'[3]Relatório Empregados II'!$CN225:$CN225</f>
        <v>0</v>
      </c>
      <c r="AG224" s="172">
        <f>'[3]Relatório Empregados II'!$CQ225</f>
        <v>0</v>
      </c>
      <c r="AH224" s="144">
        <f>'[3]Relatório Empregados II'!$CS225:$CS225</f>
        <v>0</v>
      </c>
      <c r="AI224" s="161">
        <f>'[3]Relatório Empregados II'!$CV225:$CV225</f>
        <v>0</v>
      </c>
      <c r="AJ224" s="144">
        <f>'[3]Relatório Empregados II'!$CY225:$CY225</f>
        <v>0</v>
      </c>
      <c r="AK224" s="161">
        <f>'[3]Relatório Empregados II'!$DB225:$DB225</f>
        <v>0</v>
      </c>
      <c r="AL224" s="144">
        <f>'[3]Relatório Empregados II'!$DE225:$DE225</f>
        <v>0</v>
      </c>
      <c r="AM224" s="144">
        <f>'[3]Relatório Empregados II'!$DH225</f>
        <v>0</v>
      </c>
      <c r="AN224" s="161">
        <f>'[3]Relatório Empregados II'!$DJ225</f>
        <v>0</v>
      </c>
      <c r="AO224" s="144">
        <f>'[3]Relatório Empregados II'!$DL225</f>
        <v>0</v>
      </c>
      <c r="AP224" s="144">
        <f>'[3]Relatório Empregados II'!$DM$3:$DM225</f>
        <v>0</v>
      </c>
      <c r="AQ224" s="163"/>
      <c r="AR224" s="163"/>
      <c r="AS224" s="144">
        <f>'[3]Relatório Empregados II'!$DQ225:$DQ225</f>
        <v>0</v>
      </c>
      <c r="AT224" s="173">
        <f>'[3]Relatório Empregados II'!$DT225</f>
        <v>0</v>
      </c>
      <c r="AU224" s="171">
        <f>'[3]Relatório Empregados II'!$DV225</f>
        <v>0</v>
      </c>
      <c r="AV224" s="171">
        <f>'[3]Relatório Empregados II'!$DX225</f>
        <v>0</v>
      </c>
      <c r="AW224" s="160">
        <f>'[3]Relatório Empregados II'!$DZ225</f>
        <v>0</v>
      </c>
      <c r="AX224" s="160">
        <f>'[3]Relatório Empregados II'!$EB225</f>
        <v>0</v>
      </c>
      <c r="AY224" s="171">
        <f>'[3]Relatório Empregados II'!$ED225</f>
        <v>0</v>
      </c>
      <c r="AZ224" s="160">
        <f>'[3]Relatório Empregados II'!$EH225</f>
        <v>0</v>
      </c>
      <c r="BA224" s="160">
        <f>'[3]Relatório Empregados II'!$EJ225</f>
        <v>0</v>
      </c>
    </row>
    <row r="225" spans="1:53">
      <c r="A225" s="174">
        <f>IFERROR(('[3]Relatório Empregados II'!$A226:$B226),"")</f>
        <v>0</v>
      </c>
      <c r="B225" s="146">
        <f>'[3]Relatório Empregados II'!$D226:$D226</f>
        <v>0</v>
      </c>
      <c r="C225" s="162">
        <f>'[3]Relatório Empregados II'!$G226:$G226</f>
        <v>0</v>
      </c>
      <c r="D225" s="165">
        <f>'[3]Relatório Empregados II'!$J226</f>
        <v>0</v>
      </c>
      <c r="E225" s="147">
        <f>'[3]Relatório Empregados II'!$L226:L226</f>
        <v>0</v>
      </c>
      <c r="F225" s="148">
        <f>'[3]Relatório Empregados II'!$P226:$P226</f>
        <v>0</v>
      </c>
      <c r="G225" s="177" cm="1">
        <f t="array" ref="G225">'[3]Relatório Empregados II'!$T226:T226</f>
        <v>0</v>
      </c>
      <c r="H225" s="149">
        <f>'[3]Relatório Empregados II'!$W226</f>
        <v>0</v>
      </c>
      <c r="I225" s="150">
        <f>'[3]Relatório Empregados II'!$Y226:$Y226</f>
        <v>0</v>
      </c>
      <c r="J225" s="151">
        <f>'[3]Relatório Empregados II'!$AB226:$AB226</f>
        <v>0</v>
      </c>
      <c r="K225" s="166">
        <f>'[3]Relatório Empregados II'!$AE226:$AE226</f>
        <v>0</v>
      </c>
      <c r="L225" s="167" cm="1">
        <f t="array" ref="L225">'[3]Relatório Empregados II'!$AI226:$AI226</f>
        <v>0</v>
      </c>
      <c r="M225" s="153">
        <f>'[3]Relatório Empregados II'!$AL226:$AL226</f>
        <v>0</v>
      </c>
      <c r="N225" s="154">
        <f>'[3]Relatório Empregados II'!$AP226</f>
        <v>0</v>
      </c>
      <c r="O225" s="167">
        <f>'[3]Relatório Empregados II'!$AR226</f>
        <v>0</v>
      </c>
      <c r="P225" s="155">
        <f>'[3]Relatório Empregados II'!$AT226:$AT226</f>
        <v>0</v>
      </c>
      <c r="Q225" s="156">
        <f>'[3]Relatório Empregados II'!$AX226:$AX226</f>
        <v>0</v>
      </c>
      <c r="R225" s="157">
        <f>'[3]Relatório Empregados II'!$BA226:$BA226</f>
        <v>0</v>
      </c>
      <c r="S225" s="158">
        <f>'[3]Relatório Empregados II'!$BE226:$BE226</f>
        <v>0</v>
      </c>
      <c r="T225" s="158">
        <f>'[3]Relatório Empregados II'!$BH226:$BH226</f>
        <v>0</v>
      </c>
      <c r="U225" s="152">
        <f>'[3]Relatório Empregados II'!$BK226:$BK226</f>
        <v>0</v>
      </c>
      <c r="V225" s="169">
        <f>'[3]Relatório Empregados II'!$BN226</f>
        <v>0</v>
      </c>
      <c r="W225" s="210">
        <f>'[3]Relatório Empregados II'!$BP226</f>
        <v>0</v>
      </c>
      <c r="X225" s="144">
        <f>'[3]Relatório Empregados II'!$BR226:$BR226</f>
        <v>0</v>
      </c>
      <c r="Y225" s="161">
        <f>'[3]Relatório Empregados II'!$BU226</f>
        <v>0</v>
      </c>
      <c r="Z225" s="171">
        <f>'[3]Relatório Empregados II'!$BW226:$BW226</f>
        <v>0</v>
      </c>
      <c r="AA225" s="172">
        <f>'[3]Relatório Empregados II'!$CA226:$CA226</f>
        <v>0</v>
      </c>
      <c r="AB225" s="172">
        <f>'[3]Relatório Empregados II'!$CD226:$CD226</f>
        <v>0</v>
      </c>
      <c r="AC225" s="172">
        <f>'[3]Relatório Empregados II'!$CG226:$CG226</f>
        <v>0</v>
      </c>
      <c r="AD225" s="172">
        <f>'[3]Relatório Empregados II'!$CJ226</f>
        <v>0</v>
      </c>
      <c r="AE225" s="172">
        <f>'[3]Relatório Empregados II'!$CL226</f>
        <v>0</v>
      </c>
      <c r="AF225" s="172">
        <f>'[3]Relatório Empregados II'!$CN226:$CN226</f>
        <v>0</v>
      </c>
      <c r="AG225" s="172">
        <f>'[3]Relatório Empregados II'!$CQ226</f>
        <v>0</v>
      </c>
      <c r="AH225" s="144">
        <f>'[3]Relatório Empregados II'!$CS226:$CS226</f>
        <v>0</v>
      </c>
      <c r="AI225" s="161">
        <f>'[3]Relatório Empregados II'!$CV226:$CV226</f>
        <v>0</v>
      </c>
      <c r="AJ225" s="144">
        <f>'[3]Relatório Empregados II'!$CY226:$CY226</f>
        <v>0</v>
      </c>
      <c r="AK225" s="161">
        <f>'[3]Relatório Empregados II'!$DB226:$DB226</f>
        <v>0</v>
      </c>
      <c r="AL225" s="144">
        <f>'[3]Relatório Empregados II'!$DE226:$DE226</f>
        <v>0</v>
      </c>
      <c r="AM225" s="144">
        <f>'[3]Relatório Empregados II'!$DH226</f>
        <v>0</v>
      </c>
      <c r="AN225" s="161">
        <f>'[3]Relatório Empregados II'!$DJ226</f>
        <v>0</v>
      </c>
      <c r="AO225" s="144">
        <f>'[3]Relatório Empregados II'!$DL226</f>
        <v>0</v>
      </c>
      <c r="AP225" s="144">
        <f>'[3]Relatório Empregados II'!$DM$3:$DM226</f>
        <v>0</v>
      </c>
      <c r="AQ225" s="163"/>
      <c r="AR225" s="163"/>
      <c r="AS225" s="144">
        <f>'[3]Relatório Empregados II'!$DQ226:$DQ226</f>
        <v>0</v>
      </c>
      <c r="AT225" s="173">
        <f>'[3]Relatório Empregados II'!$DT226</f>
        <v>0</v>
      </c>
      <c r="AU225" s="171">
        <f>'[3]Relatório Empregados II'!$DV226</f>
        <v>0</v>
      </c>
      <c r="AV225" s="171">
        <f>'[3]Relatório Empregados II'!$DX226</f>
        <v>0</v>
      </c>
      <c r="AW225" s="160">
        <f>'[3]Relatório Empregados II'!$DZ226</f>
        <v>0</v>
      </c>
      <c r="AX225" s="160">
        <f>'[3]Relatório Empregados II'!$EB226</f>
        <v>0</v>
      </c>
      <c r="AY225" s="171">
        <f>'[3]Relatório Empregados II'!$ED226</f>
        <v>0</v>
      </c>
      <c r="AZ225" s="160">
        <f>'[3]Relatório Empregados II'!$EH226</f>
        <v>0</v>
      </c>
      <c r="BA225" s="160">
        <f>'[3]Relatório Empregados II'!$EJ226</f>
        <v>0</v>
      </c>
    </row>
    <row r="226" spans="1:53">
      <c r="A226" s="174">
        <f>IFERROR(('[3]Relatório Empregados II'!$A227:$B227),"")</f>
        <v>0</v>
      </c>
      <c r="B226" s="146">
        <f>'[3]Relatório Empregados II'!$D227:$D227</f>
        <v>0</v>
      </c>
      <c r="C226" s="162">
        <f>'[3]Relatório Empregados II'!$G227:$G227</f>
        <v>0</v>
      </c>
      <c r="D226" s="165">
        <f>'[3]Relatório Empregados II'!$J227</f>
        <v>0</v>
      </c>
      <c r="E226" s="147">
        <f>'[3]Relatório Empregados II'!$L227:L227</f>
        <v>0</v>
      </c>
      <c r="F226" s="148">
        <f>'[3]Relatório Empregados II'!$P227:$P227</f>
        <v>0</v>
      </c>
      <c r="G226" s="177" cm="1">
        <f t="array" ref="G226">'[3]Relatório Empregados II'!$T227:T227</f>
        <v>0</v>
      </c>
      <c r="H226" s="149">
        <f>'[3]Relatório Empregados II'!$W227</f>
        <v>0</v>
      </c>
      <c r="I226" s="150">
        <f>'[3]Relatório Empregados II'!$Y227:$Y227</f>
        <v>0</v>
      </c>
      <c r="J226" s="151">
        <f>'[3]Relatório Empregados II'!$AB227:$AB227</f>
        <v>0</v>
      </c>
      <c r="K226" s="166">
        <f>'[3]Relatório Empregados II'!$AE227:$AE227</f>
        <v>0</v>
      </c>
      <c r="L226" s="167" cm="1">
        <f t="array" ref="L226">'[3]Relatório Empregados II'!$AI227:$AI227</f>
        <v>0</v>
      </c>
      <c r="M226" s="153">
        <f>'[3]Relatório Empregados II'!$AL227:$AL227</f>
        <v>0</v>
      </c>
      <c r="N226" s="154">
        <f>'[3]Relatório Empregados II'!$AP227</f>
        <v>0</v>
      </c>
      <c r="O226" s="167">
        <f>'[3]Relatório Empregados II'!$AR227</f>
        <v>0</v>
      </c>
      <c r="P226" s="155">
        <f>'[3]Relatório Empregados II'!$AT227:$AT227</f>
        <v>0</v>
      </c>
      <c r="Q226" s="156">
        <f>'[3]Relatório Empregados II'!$AX227:$AX227</f>
        <v>0</v>
      </c>
      <c r="R226" s="157">
        <f>'[3]Relatório Empregados II'!$BA227:$BA227</f>
        <v>0</v>
      </c>
      <c r="S226" s="158">
        <f>'[3]Relatório Empregados II'!$BE227:$BE227</f>
        <v>0</v>
      </c>
      <c r="T226" s="158">
        <f>'[3]Relatório Empregados II'!$BH227:$BH227</f>
        <v>0</v>
      </c>
      <c r="U226" s="152">
        <f>'[3]Relatório Empregados II'!$BK227:$BK227</f>
        <v>0</v>
      </c>
      <c r="V226" s="169">
        <f>'[3]Relatório Empregados II'!$BN227</f>
        <v>0</v>
      </c>
      <c r="W226" s="210">
        <f>'[3]Relatório Empregados II'!$BP227</f>
        <v>0</v>
      </c>
      <c r="X226" s="144">
        <f>'[3]Relatório Empregados II'!$BR227:$BR227</f>
        <v>0</v>
      </c>
      <c r="Y226" s="161">
        <f>'[3]Relatório Empregados II'!$BU227</f>
        <v>0</v>
      </c>
      <c r="Z226" s="171">
        <f>'[3]Relatório Empregados II'!$BW227:$BW227</f>
        <v>0</v>
      </c>
      <c r="AA226" s="172">
        <f>'[3]Relatório Empregados II'!$CA227:$CA227</f>
        <v>0</v>
      </c>
      <c r="AB226" s="172">
        <f>'[3]Relatório Empregados II'!$CD227:$CD227</f>
        <v>0</v>
      </c>
      <c r="AC226" s="172">
        <f>'[3]Relatório Empregados II'!$CG227:$CG227</f>
        <v>0</v>
      </c>
      <c r="AD226" s="172">
        <f>'[3]Relatório Empregados II'!$CJ227</f>
        <v>0</v>
      </c>
      <c r="AE226" s="172">
        <f>'[3]Relatório Empregados II'!$CL227</f>
        <v>0</v>
      </c>
      <c r="AF226" s="172">
        <f>'[3]Relatório Empregados II'!$CN227:$CN227</f>
        <v>0</v>
      </c>
      <c r="AG226" s="172">
        <f>'[3]Relatório Empregados II'!$CQ227</f>
        <v>0</v>
      </c>
      <c r="AH226" s="144">
        <f>'[3]Relatório Empregados II'!$CS227:$CS227</f>
        <v>0</v>
      </c>
      <c r="AI226" s="161">
        <f>'[3]Relatório Empregados II'!$CV227:$CV227</f>
        <v>0</v>
      </c>
      <c r="AJ226" s="144">
        <f>'[3]Relatório Empregados II'!$CY227:$CY227</f>
        <v>0</v>
      </c>
      <c r="AK226" s="161">
        <f>'[3]Relatório Empregados II'!$DB227:$DB227</f>
        <v>0</v>
      </c>
      <c r="AL226" s="144">
        <f>'[3]Relatório Empregados II'!$DE227:$DE227</f>
        <v>0</v>
      </c>
      <c r="AM226" s="144">
        <f>'[3]Relatório Empregados II'!$DH227</f>
        <v>0</v>
      </c>
      <c r="AN226" s="161">
        <f>'[3]Relatório Empregados II'!$DJ227</f>
        <v>0</v>
      </c>
      <c r="AO226" s="144">
        <f>'[3]Relatório Empregados II'!$DL227</f>
        <v>0</v>
      </c>
      <c r="AP226" s="144">
        <f>'[3]Relatório Empregados II'!$DM$3:$DM227</f>
        <v>0</v>
      </c>
      <c r="AQ226" s="163"/>
      <c r="AR226" s="163"/>
      <c r="AS226" s="144">
        <f>'[3]Relatório Empregados II'!$DQ227:$DQ227</f>
        <v>0</v>
      </c>
      <c r="AT226" s="173">
        <f>'[3]Relatório Empregados II'!$DT227</f>
        <v>0</v>
      </c>
      <c r="AU226" s="171">
        <f>'[3]Relatório Empregados II'!$DV227</f>
        <v>0</v>
      </c>
      <c r="AV226" s="171">
        <f>'[3]Relatório Empregados II'!$DX227</f>
        <v>0</v>
      </c>
      <c r="AW226" s="160">
        <f>'[3]Relatório Empregados II'!$DZ227</f>
        <v>0</v>
      </c>
      <c r="AX226" s="160">
        <f>'[3]Relatório Empregados II'!$EB227</f>
        <v>0</v>
      </c>
      <c r="AY226" s="171">
        <f>'[3]Relatório Empregados II'!$ED227</f>
        <v>0</v>
      </c>
      <c r="AZ226" s="160">
        <f>'[3]Relatório Empregados II'!$EH227</f>
        <v>0</v>
      </c>
      <c r="BA226" s="160">
        <f>'[3]Relatório Empregados II'!$EJ227</f>
        <v>0</v>
      </c>
    </row>
    <row r="227" spans="1:53">
      <c r="A227" s="174">
        <f>IFERROR(('[3]Relatório Empregados II'!$A228:$B228),"")</f>
        <v>0</v>
      </c>
      <c r="B227" s="146">
        <f>'[3]Relatório Empregados II'!$D228:$D228</f>
        <v>0</v>
      </c>
      <c r="C227" s="162">
        <f>'[3]Relatório Empregados II'!$G228:$G228</f>
        <v>0</v>
      </c>
      <c r="D227" s="165">
        <f>'[3]Relatório Empregados II'!$J228</f>
        <v>0</v>
      </c>
      <c r="E227" s="147">
        <f>'[3]Relatório Empregados II'!$L228:L228</f>
        <v>0</v>
      </c>
      <c r="F227" s="148">
        <f>'[3]Relatório Empregados II'!$P228:$P228</f>
        <v>0</v>
      </c>
      <c r="G227" s="177" cm="1">
        <f t="array" ref="G227">'[3]Relatório Empregados II'!$T228:T228</f>
        <v>0</v>
      </c>
      <c r="H227" s="149">
        <f>'[3]Relatório Empregados II'!$W228</f>
        <v>0</v>
      </c>
      <c r="I227" s="150">
        <f>'[3]Relatório Empregados II'!$Y228:$Y228</f>
        <v>0</v>
      </c>
      <c r="J227" s="151">
        <f>'[3]Relatório Empregados II'!$AB228:$AB228</f>
        <v>0</v>
      </c>
      <c r="K227" s="166">
        <f>'[3]Relatório Empregados II'!$AE228:$AE228</f>
        <v>0</v>
      </c>
      <c r="L227" s="167" cm="1">
        <f t="array" ref="L227">'[3]Relatório Empregados II'!$AI228:$AI228</f>
        <v>0</v>
      </c>
      <c r="M227" s="153">
        <f>'[3]Relatório Empregados II'!$AL228:$AL228</f>
        <v>0</v>
      </c>
      <c r="N227" s="154">
        <f>'[3]Relatório Empregados II'!$AP228</f>
        <v>0</v>
      </c>
      <c r="O227" s="167">
        <f>'[3]Relatório Empregados II'!$AR228</f>
        <v>0</v>
      </c>
      <c r="P227" s="155">
        <f>'[3]Relatório Empregados II'!$AT228:$AT228</f>
        <v>0</v>
      </c>
      <c r="Q227" s="156">
        <f>'[3]Relatório Empregados II'!$AX228:$AX228</f>
        <v>0</v>
      </c>
      <c r="R227" s="157">
        <f>'[3]Relatório Empregados II'!$BA228:$BA228</f>
        <v>0</v>
      </c>
      <c r="S227" s="158">
        <f>'[3]Relatório Empregados II'!$BE228:$BE228</f>
        <v>0</v>
      </c>
      <c r="T227" s="158">
        <f>'[3]Relatório Empregados II'!$BH228:$BH228</f>
        <v>0</v>
      </c>
      <c r="U227" s="152">
        <f>'[3]Relatório Empregados II'!$BK228:$BK228</f>
        <v>0</v>
      </c>
      <c r="V227" s="169">
        <f>'[3]Relatório Empregados II'!$BN228</f>
        <v>0</v>
      </c>
      <c r="W227" s="210">
        <f>'[3]Relatório Empregados II'!$BP228</f>
        <v>0</v>
      </c>
      <c r="X227" s="144">
        <f>'[3]Relatório Empregados II'!$BR228:$BR228</f>
        <v>0</v>
      </c>
      <c r="Y227" s="161">
        <f>'[3]Relatório Empregados II'!$BU228</f>
        <v>0</v>
      </c>
      <c r="Z227" s="171">
        <f>'[3]Relatório Empregados II'!$BW228:$BW228</f>
        <v>0</v>
      </c>
      <c r="AA227" s="172">
        <f>'[3]Relatório Empregados II'!$CA228:$CA228</f>
        <v>0</v>
      </c>
      <c r="AB227" s="172">
        <f>'[3]Relatório Empregados II'!$CD228:$CD228</f>
        <v>0</v>
      </c>
      <c r="AC227" s="172">
        <f>'[3]Relatório Empregados II'!$CG228:$CG228</f>
        <v>0</v>
      </c>
      <c r="AD227" s="172">
        <f>'[3]Relatório Empregados II'!$CJ228</f>
        <v>0</v>
      </c>
      <c r="AE227" s="172">
        <f>'[3]Relatório Empregados II'!$CL228</f>
        <v>0</v>
      </c>
      <c r="AF227" s="172">
        <f>'[3]Relatório Empregados II'!$CN228:$CN228</f>
        <v>0</v>
      </c>
      <c r="AG227" s="172">
        <f>'[3]Relatório Empregados II'!$CQ228</f>
        <v>0</v>
      </c>
      <c r="AH227" s="144">
        <f>'[3]Relatório Empregados II'!$CS228:$CS228</f>
        <v>0</v>
      </c>
      <c r="AI227" s="161">
        <f>'[3]Relatório Empregados II'!$CV228:$CV228</f>
        <v>0</v>
      </c>
      <c r="AJ227" s="144">
        <f>'[3]Relatório Empregados II'!$CY228:$CY228</f>
        <v>0</v>
      </c>
      <c r="AK227" s="161">
        <f>'[3]Relatório Empregados II'!$DB228:$DB228</f>
        <v>0</v>
      </c>
      <c r="AL227" s="144">
        <f>'[3]Relatório Empregados II'!$DE228:$DE228</f>
        <v>0</v>
      </c>
      <c r="AM227" s="144">
        <f>'[3]Relatório Empregados II'!$DH228</f>
        <v>0</v>
      </c>
      <c r="AN227" s="161">
        <f>'[3]Relatório Empregados II'!$DJ228</f>
        <v>0</v>
      </c>
      <c r="AO227" s="144">
        <f>'[3]Relatório Empregados II'!$DL228</f>
        <v>0</v>
      </c>
      <c r="AP227" s="144">
        <f>'[3]Relatório Empregados II'!$DM$3:$DM228</f>
        <v>0</v>
      </c>
      <c r="AQ227" s="163"/>
      <c r="AR227" s="163"/>
      <c r="AS227" s="144">
        <f>'[3]Relatório Empregados II'!$DQ228:$DQ228</f>
        <v>0</v>
      </c>
      <c r="AT227" s="173">
        <f>'[3]Relatório Empregados II'!$DT228</f>
        <v>0</v>
      </c>
      <c r="AU227" s="171">
        <f>'[3]Relatório Empregados II'!$DV228</f>
        <v>0</v>
      </c>
      <c r="AV227" s="171">
        <f>'[3]Relatório Empregados II'!$DX228</f>
        <v>0</v>
      </c>
      <c r="AW227" s="160">
        <f>'[3]Relatório Empregados II'!$DZ228</f>
        <v>0</v>
      </c>
      <c r="AX227" s="160">
        <f>'[3]Relatório Empregados II'!$EB228</f>
        <v>0</v>
      </c>
      <c r="AY227" s="171">
        <f>'[3]Relatório Empregados II'!$ED228</f>
        <v>0</v>
      </c>
      <c r="AZ227" s="160">
        <f>'[3]Relatório Empregados II'!$EH228</f>
        <v>0</v>
      </c>
      <c r="BA227" s="160">
        <f>'[3]Relatório Empregados II'!$EJ228</f>
        <v>0</v>
      </c>
    </row>
    <row r="228" spans="1:53">
      <c r="A228" s="174">
        <f>IFERROR(('[3]Relatório Empregados II'!$A229:$B229),"")</f>
        <v>0</v>
      </c>
      <c r="B228" s="146">
        <f>'[3]Relatório Empregados II'!$D229:$D229</f>
        <v>0</v>
      </c>
      <c r="C228" s="162">
        <f>'[3]Relatório Empregados II'!$G229:$G229</f>
        <v>0</v>
      </c>
      <c r="D228" s="165">
        <f>'[3]Relatório Empregados II'!$J229</f>
        <v>0</v>
      </c>
      <c r="E228" s="147">
        <f>'[3]Relatório Empregados II'!$L229:L229</f>
        <v>0</v>
      </c>
      <c r="F228" s="148">
        <f>'[3]Relatório Empregados II'!$P229:$P229</f>
        <v>0</v>
      </c>
      <c r="G228" s="177" cm="1">
        <f t="array" ref="G228">'[3]Relatório Empregados II'!$T229:T229</f>
        <v>0</v>
      </c>
      <c r="H228" s="149">
        <f>'[3]Relatório Empregados II'!$W229</f>
        <v>0</v>
      </c>
      <c r="I228" s="150">
        <f>'[3]Relatório Empregados II'!$Y229:$Y229</f>
        <v>0</v>
      </c>
      <c r="J228" s="151">
        <f>'[3]Relatório Empregados II'!$AB229:$AB229</f>
        <v>0</v>
      </c>
      <c r="K228" s="166">
        <f>'[3]Relatório Empregados II'!$AE229:$AE229</f>
        <v>0</v>
      </c>
      <c r="L228" s="167" cm="1">
        <f t="array" ref="L228">'[3]Relatório Empregados II'!$AI229:$AI229</f>
        <v>0</v>
      </c>
      <c r="M228" s="153">
        <f>'[3]Relatório Empregados II'!$AL229:$AL229</f>
        <v>0</v>
      </c>
      <c r="N228" s="154">
        <f>'[3]Relatório Empregados II'!$AP229</f>
        <v>0</v>
      </c>
      <c r="O228" s="167">
        <f>'[3]Relatório Empregados II'!$AR229</f>
        <v>0</v>
      </c>
      <c r="P228" s="155">
        <f>'[3]Relatório Empregados II'!$AT229:$AT229</f>
        <v>0</v>
      </c>
      <c r="Q228" s="156">
        <f>'[3]Relatório Empregados II'!$AX229:$AX229</f>
        <v>0</v>
      </c>
      <c r="R228" s="157">
        <f>'[3]Relatório Empregados II'!$BA229:$BA229</f>
        <v>0</v>
      </c>
      <c r="S228" s="158">
        <f>'[3]Relatório Empregados II'!$BE229:$BE229</f>
        <v>0</v>
      </c>
      <c r="T228" s="158">
        <f>'[3]Relatório Empregados II'!$BH229:$BH229</f>
        <v>0</v>
      </c>
      <c r="U228" s="152">
        <f>'[3]Relatório Empregados II'!$BK229:$BK229</f>
        <v>0</v>
      </c>
      <c r="V228" s="169">
        <f>'[3]Relatório Empregados II'!$BN229</f>
        <v>0</v>
      </c>
      <c r="W228" s="210">
        <f>'[3]Relatório Empregados II'!$BP229</f>
        <v>0</v>
      </c>
      <c r="X228" s="144">
        <f>'[3]Relatório Empregados II'!$BR229:$BR229</f>
        <v>0</v>
      </c>
      <c r="Y228" s="161">
        <f>'[3]Relatório Empregados II'!$BU229</f>
        <v>0</v>
      </c>
      <c r="Z228" s="171">
        <f>'[3]Relatório Empregados II'!$BW229:$BW229</f>
        <v>0</v>
      </c>
      <c r="AA228" s="172">
        <f>'[3]Relatório Empregados II'!$CA229:$CA229</f>
        <v>0</v>
      </c>
      <c r="AB228" s="172">
        <f>'[3]Relatório Empregados II'!$CD229:$CD229</f>
        <v>0</v>
      </c>
      <c r="AC228" s="172">
        <f>'[3]Relatório Empregados II'!$CG229:$CG229</f>
        <v>0</v>
      </c>
      <c r="AD228" s="172">
        <f>'[3]Relatório Empregados II'!$CJ229</f>
        <v>0</v>
      </c>
      <c r="AE228" s="172">
        <f>'[3]Relatório Empregados II'!$CL229</f>
        <v>0</v>
      </c>
      <c r="AF228" s="172">
        <f>'[3]Relatório Empregados II'!$CN229:$CN229</f>
        <v>0</v>
      </c>
      <c r="AG228" s="172">
        <f>'[3]Relatório Empregados II'!$CQ229</f>
        <v>0</v>
      </c>
      <c r="AH228" s="144">
        <f>'[3]Relatório Empregados II'!$CS229:$CS229</f>
        <v>0</v>
      </c>
      <c r="AI228" s="161">
        <f>'[3]Relatório Empregados II'!$CV229:$CV229</f>
        <v>0</v>
      </c>
      <c r="AJ228" s="144">
        <f>'[3]Relatório Empregados II'!$CY229:$CY229</f>
        <v>0</v>
      </c>
      <c r="AK228" s="161">
        <f>'[3]Relatório Empregados II'!$DB229:$DB229</f>
        <v>0</v>
      </c>
      <c r="AL228" s="144">
        <f>'[3]Relatório Empregados II'!$DE229:$DE229</f>
        <v>0</v>
      </c>
      <c r="AM228" s="144">
        <f>'[3]Relatório Empregados II'!$DH229</f>
        <v>0</v>
      </c>
      <c r="AN228" s="161">
        <f>'[3]Relatório Empregados II'!$DJ229</f>
        <v>0</v>
      </c>
      <c r="AO228" s="144">
        <f>'[3]Relatório Empregados II'!$DL229</f>
        <v>0</v>
      </c>
      <c r="AP228" s="144">
        <f>'[3]Relatório Empregados II'!$DM$3:$DM229</f>
        <v>0</v>
      </c>
      <c r="AQ228" s="163"/>
      <c r="AR228" s="163"/>
      <c r="AS228" s="144">
        <f>'[3]Relatório Empregados II'!$DQ229:$DQ229</f>
        <v>0</v>
      </c>
      <c r="AT228" s="173">
        <f>'[3]Relatório Empregados II'!$DT229</f>
        <v>0</v>
      </c>
      <c r="AU228" s="171">
        <f>'[3]Relatório Empregados II'!$DV229</f>
        <v>0</v>
      </c>
      <c r="AV228" s="171">
        <f>'[3]Relatório Empregados II'!$DX229</f>
        <v>0</v>
      </c>
      <c r="AW228" s="160">
        <f>'[3]Relatório Empregados II'!$DZ229</f>
        <v>0</v>
      </c>
      <c r="AX228" s="160">
        <f>'[3]Relatório Empregados II'!$EB229</f>
        <v>0</v>
      </c>
      <c r="AY228" s="171">
        <f>'[3]Relatório Empregados II'!$ED229</f>
        <v>0</v>
      </c>
      <c r="AZ228" s="160">
        <f>'[3]Relatório Empregados II'!$EH229</f>
        <v>0</v>
      </c>
      <c r="BA228" s="160">
        <f>'[3]Relatório Empregados II'!$EJ229</f>
        <v>0</v>
      </c>
    </row>
    <row r="229" spans="1:53">
      <c r="A229" s="174">
        <f>IFERROR(('[3]Relatório Empregados II'!$A230:$B230),"")</f>
        <v>0</v>
      </c>
      <c r="B229" s="146">
        <f>'[3]Relatório Empregados II'!$D230:$D230</f>
        <v>0</v>
      </c>
      <c r="C229" s="162">
        <f>'[3]Relatório Empregados II'!$G230:$G230</f>
        <v>0</v>
      </c>
      <c r="D229" s="165">
        <f>'[3]Relatório Empregados II'!$J230</f>
        <v>0</v>
      </c>
      <c r="E229" s="147">
        <f>'[3]Relatório Empregados II'!$L230:L230</f>
        <v>0</v>
      </c>
      <c r="F229" s="148">
        <f>'[3]Relatório Empregados II'!$P230:$P230</f>
        <v>0</v>
      </c>
      <c r="G229" s="177" cm="1">
        <f t="array" ref="G229">'[3]Relatório Empregados II'!$T230:T230</f>
        <v>0</v>
      </c>
      <c r="H229" s="149">
        <f>'[3]Relatório Empregados II'!$W230</f>
        <v>0</v>
      </c>
      <c r="I229" s="150">
        <f>'[3]Relatório Empregados II'!$Y230:$Y230</f>
        <v>0</v>
      </c>
      <c r="J229" s="151">
        <f>'[3]Relatório Empregados II'!$AB230:$AB230</f>
        <v>0</v>
      </c>
      <c r="K229" s="166">
        <f>'[3]Relatório Empregados II'!$AE230:$AE230</f>
        <v>0</v>
      </c>
      <c r="L229" s="167" cm="1">
        <f t="array" ref="L229">'[3]Relatório Empregados II'!$AI230:$AI230</f>
        <v>0</v>
      </c>
      <c r="M229" s="153">
        <f>'[3]Relatório Empregados II'!$AL230:$AL230</f>
        <v>0</v>
      </c>
      <c r="N229" s="154">
        <f>'[3]Relatório Empregados II'!$AP230</f>
        <v>0</v>
      </c>
      <c r="O229" s="167">
        <f>'[3]Relatório Empregados II'!$AR230</f>
        <v>0</v>
      </c>
      <c r="P229" s="155">
        <f>'[3]Relatório Empregados II'!$AT230:$AT230</f>
        <v>0</v>
      </c>
      <c r="Q229" s="156">
        <f>'[3]Relatório Empregados II'!$AX230:$AX230</f>
        <v>0</v>
      </c>
      <c r="R229" s="157">
        <f>'[3]Relatório Empregados II'!$BA230:$BA230</f>
        <v>0</v>
      </c>
      <c r="S229" s="158">
        <f>'[3]Relatório Empregados II'!$BE230:$BE230</f>
        <v>0</v>
      </c>
      <c r="T229" s="158">
        <f>'[3]Relatório Empregados II'!$BH230:$BH230</f>
        <v>0</v>
      </c>
      <c r="U229" s="152">
        <f>'[3]Relatório Empregados II'!$BK230:$BK230</f>
        <v>0</v>
      </c>
      <c r="V229" s="169">
        <f>'[3]Relatório Empregados II'!$BN230</f>
        <v>0</v>
      </c>
      <c r="W229" s="210">
        <f>'[3]Relatório Empregados II'!$BP230</f>
        <v>0</v>
      </c>
      <c r="X229" s="144">
        <f>'[3]Relatório Empregados II'!$BR230:$BR230</f>
        <v>0</v>
      </c>
      <c r="Y229" s="161">
        <f>'[3]Relatório Empregados II'!$BU230</f>
        <v>0</v>
      </c>
      <c r="Z229" s="171">
        <f>'[3]Relatório Empregados II'!$BW230:$BW230</f>
        <v>0</v>
      </c>
      <c r="AA229" s="172">
        <f>'[3]Relatório Empregados II'!$CA230:$CA230</f>
        <v>0</v>
      </c>
      <c r="AB229" s="172">
        <f>'[3]Relatório Empregados II'!$CD230:$CD230</f>
        <v>0</v>
      </c>
      <c r="AC229" s="172">
        <f>'[3]Relatório Empregados II'!$CG230:$CG230</f>
        <v>0</v>
      </c>
      <c r="AD229" s="172">
        <f>'[3]Relatório Empregados II'!$CJ230</f>
        <v>0</v>
      </c>
      <c r="AE229" s="172">
        <f>'[3]Relatório Empregados II'!$CL230</f>
        <v>0</v>
      </c>
      <c r="AF229" s="172">
        <f>'[3]Relatório Empregados II'!$CN230:$CN230</f>
        <v>0</v>
      </c>
      <c r="AG229" s="172">
        <f>'[3]Relatório Empregados II'!$CQ230</f>
        <v>0</v>
      </c>
      <c r="AH229" s="144">
        <f>'[3]Relatório Empregados II'!$CS230:$CS230</f>
        <v>0</v>
      </c>
      <c r="AI229" s="161">
        <f>'[3]Relatório Empregados II'!$CV230:$CV230</f>
        <v>0</v>
      </c>
      <c r="AJ229" s="144">
        <f>'[3]Relatório Empregados II'!$CY230:$CY230</f>
        <v>0</v>
      </c>
      <c r="AK229" s="161">
        <f>'[3]Relatório Empregados II'!$DB230:$DB230</f>
        <v>0</v>
      </c>
      <c r="AL229" s="144">
        <f>'[3]Relatório Empregados II'!$DE230:$DE230</f>
        <v>0</v>
      </c>
      <c r="AM229" s="144">
        <f>'[3]Relatório Empregados II'!$DH230</f>
        <v>0</v>
      </c>
      <c r="AN229" s="161">
        <f>'[3]Relatório Empregados II'!$DJ230</f>
        <v>0</v>
      </c>
      <c r="AO229" s="144">
        <f>'[3]Relatório Empregados II'!$DL230</f>
        <v>0</v>
      </c>
      <c r="AP229" s="144">
        <f>'[3]Relatório Empregados II'!$DM$3:$DM230</f>
        <v>0</v>
      </c>
      <c r="AQ229" s="159"/>
      <c r="AR229" s="159"/>
      <c r="AS229" s="144">
        <f>'[3]Relatório Empregados II'!$DQ230:$DQ230</f>
        <v>0</v>
      </c>
      <c r="AT229" s="173">
        <f>'[3]Relatório Empregados II'!$DT230</f>
        <v>0</v>
      </c>
      <c r="AU229" s="171">
        <f>'[3]Relatório Empregados II'!$DV230</f>
        <v>0</v>
      </c>
      <c r="AV229" s="171">
        <f>'[3]Relatório Empregados II'!$DX230</f>
        <v>0</v>
      </c>
      <c r="AW229" s="160">
        <f>'[3]Relatório Empregados II'!$DZ230</f>
        <v>0</v>
      </c>
      <c r="AX229" s="160">
        <f>'[3]Relatório Empregados II'!$EB230</f>
        <v>0</v>
      </c>
      <c r="AY229" s="171">
        <f>'[3]Relatório Empregados II'!$ED230</f>
        <v>0</v>
      </c>
      <c r="AZ229" s="160">
        <f>'[3]Relatório Empregados II'!$EH230</f>
        <v>0</v>
      </c>
      <c r="BA229" s="160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8"/>
  <sheetViews>
    <sheetView topLeftCell="A756" workbookViewId="0">
      <selection activeCell="A768" sqref="A768"/>
    </sheetView>
  </sheetViews>
  <sheetFormatPr defaultRowHeight="14.4"/>
  <cols>
    <col min="1" max="1" width="73.6640625" style="214" customWidth="1"/>
    <col min="2" max="2" width="21.88671875" style="214" bestFit="1" customWidth="1"/>
  </cols>
  <sheetData>
    <row r="1" spans="1:2" s="288" customFormat="1">
      <c r="A1" s="288" t="s">
        <v>1212</v>
      </c>
      <c r="B1" s="288" t="s">
        <v>1213</v>
      </c>
    </row>
    <row r="2" spans="1:2">
      <c r="A2" s="277" t="s">
        <v>332</v>
      </c>
      <c r="B2" s="278">
        <v>4655157000106</v>
      </c>
    </row>
    <row r="3" spans="1:2">
      <c r="A3" s="277" t="s">
        <v>333</v>
      </c>
      <c r="B3" s="278">
        <v>29601926000114</v>
      </c>
    </row>
    <row r="4" spans="1:2">
      <c r="A4" s="277" t="s">
        <v>334</v>
      </c>
      <c r="B4" s="278">
        <v>4681111000242</v>
      </c>
    </row>
    <row r="5" spans="1:2">
      <c r="A5" s="277" t="s">
        <v>335</v>
      </c>
      <c r="B5" s="277"/>
    </row>
    <row r="6" spans="1:2">
      <c r="A6" s="277" t="s">
        <v>336</v>
      </c>
      <c r="B6" s="278">
        <v>14327454000267</v>
      </c>
    </row>
    <row r="7" spans="1:2">
      <c r="A7" s="277" t="s">
        <v>337</v>
      </c>
      <c r="B7" s="278">
        <v>7955424000159</v>
      </c>
    </row>
    <row r="8" spans="1:2">
      <c r="A8" s="277" t="s">
        <v>338</v>
      </c>
      <c r="B8" s="278">
        <v>5957860000131</v>
      </c>
    </row>
    <row r="9" spans="1:2">
      <c r="A9" s="277" t="s">
        <v>339</v>
      </c>
      <c r="B9" s="277"/>
    </row>
    <row r="10" spans="1:2">
      <c r="A10" s="277" t="s">
        <v>340</v>
      </c>
      <c r="B10" s="278">
        <v>19349009000130</v>
      </c>
    </row>
    <row r="11" spans="1:2">
      <c r="A11" s="277" t="s">
        <v>341</v>
      </c>
      <c r="B11" s="277"/>
    </row>
    <row r="12" spans="1:2">
      <c r="A12" s="277" t="s">
        <v>342</v>
      </c>
      <c r="B12" s="278">
        <v>27721364000117</v>
      </c>
    </row>
    <row r="13" spans="1:2">
      <c r="A13" s="277" t="s">
        <v>343</v>
      </c>
      <c r="B13" s="278">
        <v>24323689000153</v>
      </c>
    </row>
    <row r="14" spans="1:2">
      <c r="A14" s="277" t="s">
        <v>344</v>
      </c>
      <c r="B14" s="278">
        <v>32313421000169</v>
      </c>
    </row>
    <row r="15" spans="1:2">
      <c r="A15" s="277" t="s">
        <v>345</v>
      </c>
      <c r="B15" s="278">
        <v>7271776000195</v>
      </c>
    </row>
    <row r="16" spans="1:2">
      <c r="A16" s="277" t="s">
        <v>346</v>
      </c>
      <c r="B16" s="278">
        <v>61418042000131</v>
      </c>
    </row>
    <row r="17" spans="1:2">
      <c r="A17" s="277" t="s">
        <v>347</v>
      </c>
      <c r="B17" s="278">
        <v>11857102000144</v>
      </c>
    </row>
    <row r="18" spans="1:2">
      <c r="A18" s="277" t="s">
        <v>348</v>
      </c>
      <c r="B18" s="278">
        <v>21514919000173</v>
      </c>
    </row>
    <row r="19" spans="1:2">
      <c r="A19" s="277" t="s">
        <v>349</v>
      </c>
      <c r="B19" s="278">
        <v>10925115000140</v>
      </c>
    </row>
    <row r="20" spans="1:2">
      <c r="A20" s="277" t="s">
        <v>350</v>
      </c>
      <c r="B20" s="278">
        <v>3061922000105</v>
      </c>
    </row>
    <row r="21" spans="1:2">
      <c r="A21" s="277" t="s">
        <v>351</v>
      </c>
      <c r="B21" s="278">
        <v>18800600000108</v>
      </c>
    </row>
    <row r="22" spans="1:2">
      <c r="A22" s="277" t="s">
        <v>352</v>
      </c>
      <c r="B22" s="278">
        <v>68583954000108</v>
      </c>
    </row>
    <row r="23" spans="1:2">
      <c r="A23" s="277" t="s">
        <v>353</v>
      </c>
      <c r="B23" s="278">
        <v>13913148000169</v>
      </c>
    </row>
    <row r="24" spans="1:2">
      <c r="A24" s="277" t="s">
        <v>354</v>
      </c>
      <c r="B24" s="278">
        <v>85822000112</v>
      </c>
    </row>
    <row r="25" spans="1:2">
      <c r="A25" s="277" t="s">
        <v>355</v>
      </c>
      <c r="B25" s="278">
        <v>85822000112</v>
      </c>
    </row>
    <row r="26" spans="1:2">
      <c r="A26" s="277" t="s">
        <v>356</v>
      </c>
      <c r="B26" s="278">
        <v>31027407000136</v>
      </c>
    </row>
    <row r="27" spans="1:2">
      <c r="A27" s="277" t="s">
        <v>357</v>
      </c>
      <c r="B27" s="278">
        <v>6022597000151</v>
      </c>
    </row>
    <row r="28" spans="1:2">
      <c r="A28" s="277" t="s">
        <v>358</v>
      </c>
      <c r="B28" s="277"/>
    </row>
    <row r="29" spans="1:2">
      <c r="A29" s="277" t="s">
        <v>359</v>
      </c>
      <c r="B29" s="277"/>
    </row>
    <row r="30" spans="1:2">
      <c r="A30" s="277" t="s">
        <v>360</v>
      </c>
      <c r="B30" s="279" t="s">
        <v>361</v>
      </c>
    </row>
    <row r="31" spans="1:2">
      <c r="A31" s="277" t="s">
        <v>362</v>
      </c>
      <c r="B31" s="279" t="s">
        <v>363</v>
      </c>
    </row>
    <row r="32" spans="1:2">
      <c r="A32" s="277" t="s">
        <v>364</v>
      </c>
      <c r="B32" s="278">
        <v>673404000146</v>
      </c>
    </row>
    <row r="33" spans="1:2">
      <c r="A33" s="277" t="s">
        <v>365</v>
      </c>
      <c r="B33" s="277"/>
    </row>
    <row r="34" spans="1:2">
      <c r="A34" s="277" t="s">
        <v>366</v>
      </c>
      <c r="B34" s="277"/>
    </row>
    <row r="35" spans="1:2">
      <c r="A35" s="277" t="s">
        <v>367</v>
      </c>
      <c r="B35" s="278">
        <v>89171417000120</v>
      </c>
    </row>
    <row r="36" spans="1:2">
      <c r="A36" s="277" t="s">
        <v>368</v>
      </c>
      <c r="B36" s="278">
        <v>4752237000180</v>
      </c>
    </row>
    <row r="37" spans="1:2">
      <c r="A37" s="277" t="s">
        <v>369</v>
      </c>
      <c r="B37" s="278">
        <v>60619202003406</v>
      </c>
    </row>
    <row r="38" spans="1:2">
      <c r="A38" s="277" t="s">
        <v>370</v>
      </c>
      <c r="B38" s="278">
        <v>19828567000189</v>
      </c>
    </row>
    <row r="39" spans="1:2">
      <c r="A39" s="277" t="s">
        <v>371</v>
      </c>
      <c r="B39" s="278">
        <v>19828567000189</v>
      </c>
    </row>
    <row r="40" spans="1:2">
      <c r="A40" s="277" t="s">
        <v>372</v>
      </c>
      <c r="B40" s="277"/>
    </row>
    <row r="41" spans="1:2">
      <c r="A41" s="277" t="s">
        <v>373</v>
      </c>
      <c r="B41" s="278">
        <v>30757115000196</v>
      </c>
    </row>
    <row r="42" spans="1:2">
      <c r="A42" s="277" t="s">
        <v>374</v>
      </c>
      <c r="B42" s="277" t="s">
        <v>375</v>
      </c>
    </row>
    <row r="43" spans="1:2">
      <c r="A43" s="277" t="s">
        <v>376</v>
      </c>
      <c r="B43" s="278">
        <v>26081370000194</v>
      </c>
    </row>
    <row r="44" spans="1:2">
      <c r="A44" s="277" t="s">
        <v>377</v>
      </c>
      <c r="B44" s="277"/>
    </row>
    <row r="45" spans="1:2">
      <c r="A45" s="277" t="s">
        <v>378</v>
      </c>
      <c r="B45" s="277"/>
    </row>
    <row r="46" spans="1:2">
      <c r="A46" s="277" t="s">
        <v>379</v>
      </c>
      <c r="B46" s="277"/>
    </row>
    <row r="47" spans="1:2">
      <c r="A47" s="277" t="s">
        <v>380</v>
      </c>
      <c r="B47" s="278">
        <v>7366296000108</v>
      </c>
    </row>
    <row r="48" spans="1:2">
      <c r="A48" s="277" t="s">
        <v>381</v>
      </c>
      <c r="B48" s="278">
        <v>2830778000153</v>
      </c>
    </row>
    <row r="49" spans="1:2">
      <c r="A49" s="277" t="s">
        <v>382</v>
      </c>
      <c r="B49" s="278">
        <v>6027816000276</v>
      </c>
    </row>
    <row r="50" spans="1:2">
      <c r="A50" s="277" t="s">
        <v>383</v>
      </c>
      <c r="B50" s="278">
        <v>40232258000138</v>
      </c>
    </row>
    <row r="51" spans="1:2">
      <c r="A51" s="277" t="s">
        <v>384</v>
      </c>
      <c r="B51" s="277"/>
    </row>
    <row r="52" spans="1:2">
      <c r="A52" s="277" t="s">
        <v>385</v>
      </c>
      <c r="B52" s="278">
        <v>87389086000174</v>
      </c>
    </row>
    <row r="53" spans="1:2">
      <c r="A53" s="277" t="s">
        <v>386</v>
      </c>
      <c r="B53" s="278">
        <v>12465226000147</v>
      </c>
    </row>
    <row r="54" spans="1:2">
      <c r="A54" s="277" t="s">
        <v>387</v>
      </c>
      <c r="B54" s="277"/>
    </row>
    <row r="55" spans="1:2">
      <c r="A55" s="277" t="s">
        <v>388</v>
      </c>
      <c r="B55" s="278">
        <v>26550803000103</v>
      </c>
    </row>
    <row r="56" spans="1:2">
      <c r="A56" s="277" t="s">
        <v>389</v>
      </c>
      <c r="B56" s="277"/>
    </row>
    <row r="57" spans="1:2">
      <c r="A57" s="277" t="s">
        <v>390</v>
      </c>
      <c r="B57" s="278">
        <v>24415461000193</v>
      </c>
    </row>
    <row r="58" spans="1:2">
      <c r="A58" s="277" t="s">
        <v>391</v>
      </c>
      <c r="B58" s="278">
        <v>14470588000151</v>
      </c>
    </row>
    <row r="59" spans="1:2">
      <c r="A59" s="277" t="s">
        <v>392</v>
      </c>
      <c r="B59" s="278">
        <v>11896538000142</v>
      </c>
    </row>
    <row r="60" spans="1:2">
      <c r="A60" s="277" t="s">
        <v>393</v>
      </c>
      <c r="B60" s="278">
        <v>11305089000463</v>
      </c>
    </row>
    <row r="61" spans="1:2">
      <c r="A61" s="277" t="s">
        <v>394</v>
      </c>
      <c r="B61" s="278">
        <v>20650862000177</v>
      </c>
    </row>
    <row r="62" spans="1:2">
      <c r="A62" s="277" t="s">
        <v>395</v>
      </c>
      <c r="B62" s="278">
        <v>18283401000161</v>
      </c>
    </row>
    <row r="63" spans="1:2">
      <c r="A63" s="277" t="s">
        <v>396</v>
      </c>
      <c r="B63" s="278">
        <v>8087373000153</v>
      </c>
    </row>
    <row r="64" spans="1:2">
      <c r="A64" s="277" t="s">
        <v>397</v>
      </c>
      <c r="B64" s="278">
        <v>18283401000161</v>
      </c>
    </row>
    <row r="65" spans="1:2">
      <c r="A65" s="277" t="s">
        <v>398</v>
      </c>
      <c r="B65" s="278">
        <v>16637920000155</v>
      </c>
    </row>
    <row r="66" spans="1:2">
      <c r="A66" s="277" t="s">
        <v>399</v>
      </c>
      <c r="B66" s="277"/>
    </row>
    <row r="67" spans="1:2">
      <c r="A67" s="277" t="s">
        <v>400</v>
      </c>
      <c r="B67" s="277"/>
    </row>
    <row r="68" spans="1:2">
      <c r="A68" s="277" t="s">
        <v>401</v>
      </c>
      <c r="B68" s="277"/>
    </row>
    <row r="69" spans="1:2">
      <c r="A69" s="277" t="s">
        <v>332</v>
      </c>
      <c r="B69" s="280">
        <v>4655157000106</v>
      </c>
    </row>
    <row r="70" spans="1:2">
      <c r="A70" s="277" t="s">
        <v>402</v>
      </c>
      <c r="B70" s="280">
        <v>29601926000114</v>
      </c>
    </row>
    <row r="71" spans="1:2">
      <c r="A71" s="277" t="s">
        <v>403</v>
      </c>
      <c r="B71" s="280">
        <v>4681111000242</v>
      </c>
    </row>
    <row r="72" spans="1:2">
      <c r="A72" s="277" t="s">
        <v>404</v>
      </c>
      <c r="B72" s="279" t="s">
        <v>405</v>
      </c>
    </row>
    <row r="73" spans="1:2">
      <c r="A73" s="277" t="s">
        <v>336</v>
      </c>
      <c r="B73" s="280">
        <v>14327454000267</v>
      </c>
    </row>
    <row r="74" spans="1:2">
      <c r="A74" s="277" t="s">
        <v>337</v>
      </c>
      <c r="B74" s="280">
        <v>7955424000159</v>
      </c>
    </row>
    <row r="75" spans="1:2">
      <c r="A75" s="277" t="s">
        <v>338</v>
      </c>
      <c r="B75" s="280">
        <v>5957860000131</v>
      </c>
    </row>
    <row r="76" spans="1:2">
      <c r="A76" s="277" t="s">
        <v>339</v>
      </c>
      <c r="B76" s="279"/>
    </row>
    <row r="77" spans="1:2">
      <c r="A77" s="277" t="s">
        <v>406</v>
      </c>
      <c r="B77" s="280">
        <v>19349009000130</v>
      </c>
    </row>
    <row r="78" spans="1:2">
      <c r="A78" s="277" t="s">
        <v>407</v>
      </c>
      <c r="B78" s="279" t="s">
        <v>408</v>
      </c>
    </row>
    <row r="79" spans="1:2">
      <c r="A79" s="277" t="s">
        <v>342</v>
      </c>
      <c r="B79" s="280">
        <v>27721364000117</v>
      </c>
    </row>
    <row r="80" spans="1:2">
      <c r="A80" s="277" t="s">
        <v>343</v>
      </c>
      <c r="B80" s="280">
        <v>24323689000153</v>
      </c>
    </row>
    <row r="81" spans="1:2">
      <c r="A81" s="277" t="s">
        <v>409</v>
      </c>
      <c r="B81" s="280">
        <v>32313421000169</v>
      </c>
    </row>
    <row r="82" spans="1:2">
      <c r="A82" s="277" t="s">
        <v>345</v>
      </c>
      <c r="B82" s="280">
        <v>7271776000195</v>
      </c>
    </row>
    <row r="83" spans="1:2">
      <c r="A83" s="277" t="s">
        <v>410</v>
      </c>
      <c r="B83" s="280">
        <v>61418042000131</v>
      </c>
    </row>
    <row r="84" spans="1:2">
      <c r="A84" s="277" t="s">
        <v>411</v>
      </c>
      <c r="B84" s="280">
        <v>11857102000144</v>
      </c>
    </row>
    <row r="85" spans="1:2">
      <c r="A85" s="277" t="s">
        <v>348</v>
      </c>
      <c r="B85" s="280">
        <v>21514919000173</v>
      </c>
    </row>
    <row r="86" spans="1:2">
      <c r="A86" s="277" t="s">
        <v>349</v>
      </c>
      <c r="B86" s="280">
        <v>10925115000140</v>
      </c>
    </row>
    <row r="87" spans="1:2">
      <c r="A87" s="277" t="s">
        <v>350</v>
      </c>
      <c r="B87" s="280">
        <v>3061922000105</v>
      </c>
    </row>
    <row r="88" spans="1:2">
      <c r="A88" s="277" t="s">
        <v>351</v>
      </c>
      <c r="B88" s="280">
        <v>18800600000108</v>
      </c>
    </row>
    <row r="89" spans="1:2">
      <c r="A89" s="277" t="s">
        <v>352</v>
      </c>
      <c r="B89" s="280">
        <v>68583954000108</v>
      </c>
    </row>
    <row r="90" spans="1:2">
      <c r="A90" s="277" t="s">
        <v>353</v>
      </c>
      <c r="B90" s="280">
        <v>13913148000169</v>
      </c>
    </row>
    <row r="91" spans="1:2">
      <c r="A91" s="277" t="s">
        <v>354</v>
      </c>
      <c r="B91" s="280">
        <v>85822000112</v>
      </c>
    </row>
    <row r="92" spans="1:2">
      <c r="A92" s="277" t="s">
        <v>355</v>
      </c>
      <c r="B92" s="280">
        <v>85822000112</v>
      </c>
    </row>
    <row r="93" spans="1:2">
      <c r="A93" s="277" t="s">
        <v>356</v>
      </c>
      <c r="B93" s="280">
        <v>31027407000136</v>
      </c>
    </row>
    <row r="94" spans="1:2">
      <c r="A94" s="277" t="s">
        <v>412</v>
      </c>
      <c r="B94" s="280" t="s">
        <v>413</v>
      </c>
    </row>
    <row r="95" spans="1:2">
      <c r="A95" s="277" t="s">
        <v>358</v>
      </c>
      <c r="B95" s="279"/>
    </row>
    <row r="96" spans="1:2">
      <c r="A96" s="277" t="s">
        <v>359</v>
      </c>
      <c r="B96" s="279"/>
    </row>
    <row r="97" spans="1:2">
      <c r="A97" s="277" t="s">
        <v>414</v>
      </c>
      <c r="B97" s="279" t="s">
        <v>361</v>
      </c>
    </row>
    <row r="98" spans="1:2">
      <c r="A98" s="277" t="s">
        <v>415</v>
      </c>
      <c r="B98" s="279" t="s">
        <v>363</v>
      </c>
    </row>
    <row r="99" spans="1:2">
      <c r="A99" s="277" t="s">
        <v>364</v>
      </c>
      <c r="B99" s="280">
        <v>673404000146</v>
      </c>
    </row>
    <row r="100" spans="1:2">
      <c r="A100" s="277" t="s">
        <v>416</v>
      </c>
      <c r="B100" s="279" t="s">
        <v>417</v>
      </c>
    </row>
    <row r="101" spans="1:2">
      <c r="A101" s="277" t="s">
        <v>366</v>
      </c>
      <c r="B101" s="279"/>
    </row>
    <row r="102" spans="1:2">
      <c r="A102" s="277" t="s">
        <v>367</v>
      </c>
      <c r="B102" s="280">
        <v>89171417000120</v>
      </c>
    </row>
    <row r="103" spans="1:2">
      <c r="A103" s="277" t="s">
        <v>368</v>
      </c>
      <c r="B103" s="280">
        <v>4752237000180</v>
      </c>
    </row>
    <row r="104" spans="1:2">
      <c r="A104" s="277" t="s">
        <v>369</v>
      </c>
      <c r="B104" s="280">
        <v>60619202003406</v>
      </c>
    </row>
    <row r="105" spans="1:2">
      <c r="A105" s="277" t="s">
        <v>370</v>
      </c>
      <c r="B105" s="280">
        <v>19828567000189</v>
      </c>
    </row>
    <row r="106" spans="1:2">
      <c r="A106" s="277" t="s">
        <v>371</v>
      </c>
      <c r="B106" s="280">
        <v>19828567000189</v>
      </c>
    </row>
    <row r="107" spans="1:2">
      <c r="A107" s="277" t="s">
        <v>372</v>
      </c>
      <c r="B107" s="279"/>
    </row>
    <row r="108" spans="1:2">
      <c r="A108" s="277" t="s">
        <v>373</v>
      </c>
      <c r="B108" s="280">
        <v>30757115000196</v>
      </c>
    </row>
    <row r="109" spans="1:2">
      <c r="A109" s="277" t="s">
        <v>374</v>
      </c>
      <c r="B109" s="279" t="s">
        <v>375</v>
      </c>
    </row>
    <row r="110" spans="1:2">
      <c r="A110" s="277" t="s">
        <v>376</v>
      </c>
      <c r="B110" s="280">
        <v>26081370000194</v>
      </c>
    </row>
    <row r="111" spans="1:2">
      <c r="A111" s="277" t="s">
        <v>377</v>
      </c>
      <c r="B111" s="279"/>
    </row>
    <row r="112" spans="1:2">
      <c r="A112" s="277" t="s">
        <v>378</v>
      </c>
      <c r="B112" s="279"/>
    </row>
    <row r="113" spans="1:2">
      <c r="A113" s="277" t="s">
        <v>379</v>
      </c>
      <c r="B113" s="279"/>
    </row>
    <row r="114" spans="1:2">
      <c r="A114" s="277" t="s">
        <v>418</v>
      </c>
      <c r="B114" s="280">
        <v>7366296000108</v>
      </c>
    </row>
    <row r="115" spans="1:2">
      <c r="A115" s="277" t="s">
        <v>381</v>
      </c>
      <c r="B115" s="280">
        <v>2830778000153</v>
      </c>
    </row>
    <row r="116" spans="1:2">
      <c r="A116" s="277" t="s">
        <v>419</v>
      </c>
      <c r="B116" s="280">
        <v>6027816000276</v>
      </c>
    </row>
    <row r="117" spans="1:2">
      <c r="A117" s="277" t="s">
        <v>383</v>
      </c>
      <c r="B117" s="280">
        <v>40232258000138</v>
      </c>
    </row>
    <row r="118" spans="1:2">
      <c r="A118" s="277" t="s">
        <v>420</v>
      </c>
      <c r="B118" s="279" t="s">
        <v>421</v>
      </c>
    </row>
    <row r="119" spans="1:2">
      <c r="A119" s="277" t="s">
        <v>422</v>
      </c>
      <c r="B119" s="280">
        <v>87389086000174</v>
      </c>
    </row>
    <row r="120" spans="1:2">
      <c r="A120" s="277" t="s">
        <v>386</v>
      </c>
      <c r="B120" s="280">
        <v>12465226000147</v>
      </c>
    </row>
    <row r="121" spans="1:2">
      <c r="A121" s="277" t="s">
        <v>387</v>
      </c>
      <c r="B121" s="279"/>
    </row>
    <row r="122" spans="1:2">
      <c r="A122" s="277" t="s">
        <v>388</v>
      </c>
      <c r="B122" s="280">
        <v>26550803000103</v>
      </c>
    </row>
    <row r="123" spans="1:2">
      <c r="A123" s="277" t="s">
        <v>423</v>
      </c>
      <c r="B123" s="279" t="s">
        <v>424</v>
      </c>
    </row>
    <row r="124" spans="1:2">
      <c r="A124" s="277" t="s">
        <v>425</v>
      </c>
      <c r="B124" s="280">
        <v>24415461000193</v>
      </c>
    </row>
    <row r="125" spans="1:2">
      <c r="A125" s="277" t="s">
        <v>391</v>
      </c>
      <c r="B125" s="280">
        <v>14470588000151</v>
      </c>
    </row>
    <row r="126" spans="1:2">
      <c r="A126" s="277" t="s">
        <v>392</v>
      </c>
      <c r="B126" s="280">
        <v>11896538000142</v>
      </c>
    </row>
    <row r="127" spans="1:2">
      <c r="A127" s="277" t="s">
        <v>426</v>
      </c>
      <c r="B127" s="280">
        <v>11305089000463</v>
      </c>
    </row>
    <row r="128" spans="1:2">
      <c r="A128" s="277" t="s">
        <v>394</v>
      </c>
      <c r="B128" s="280">
        <v>20650862000177</v>
      </c>
    </row>
    <row r="129" spans="1:2">
      <c r="A129" s="277" t="s">
        <v>395</v>
      </c>
      <c r="B129" s="280">
        <v>18283401000161</v>
      </c>
    </row>
    <row r="130" spans="1:2">
      <c r="A130" s="277" t="s">
        <v>396</v>
      </c>
      <c r="B130" s="280">
        <v>8087373000153</v>
      </c>
    </row>
    <row r="131" spans="1:2">
      <c r="A131" s="277" t="s">
        <v>427</v>
      </c>
      <c r="B131" s="280">
        <v>18283401000161</v>
      </c>
    </row>
    <row r="132" spans="1:2">
      <c r="A132" s="277" t="s">
        <v>428</v>
      </c>
      <c r="B132" s="280">
        <v>16637920000155</v>
      </c>
    </row>
    <row r="133" spans="1:2">
      <c r="A133" s="277" t="s">
        <v>429</v>
      </c>
      <c r="B133" s="279" t="s">
        <v>430</v>
      </c>
    </row>
    <row r="134" spans="1:2">
      <c r="A134" s="277" t="s">
        <v>400</v>
      </c>
      <c r="B134" s="279"/>
    </row>
    <row r="135" spans="1:2">
      <c r="A135" s="277" t="s">
        <v>401</v>
      </c>
      <c r="B135" s="279"/>
    </row>
    <row r="136" spans="1:2">
      <c r="A136" s="277" t="s">
        <v>431</v>
      </c>
      <c r="B136" s="279" t="s">
        <v>432</v>
      </c>
    </row>
    <row r="137" spans="1:2">
      <c r="A137" s="277" t="s">
        <v>433</v>
      </c>
      <c r="B137" s="279" t="s">
        <v>434</v>
      </c>
    </row>
    <row r="138" spans="1:2">
      <c r="A138" s="277" t="s">
        <v>435</v>
      </c>
      <c r="B138" s="279" t="s">
        <v>436</v>
      </c>
    </row>
    <row r="139" spans="1:2">
      <c r="A139" s="277" t="s">
        <v>437</v>
      </c>
      <c r="B139" s="279" t="s">
        <v>438</v>
      </c>
    </row>
    <row r="140" spans="1:2">
      <c r="A140" s="277" t="s">
        <v>439</v>
      </c>
      <c r="B140" s="279" t="s">
        <v>440</v>
      </c>
    </row>
    <row r="141" spans="1:2">
      <c r="A141" s="277" t="s">
        <v>441</v>
      </c>
      <c r="B141" s="279" t="s">
        <v>442</v>
      </c>
    </row>
    <row r="142" spans="1:2">
      <c r="A142" s="277" t="s">
        <v>443</v>
      </c>
      <c r="B142" s="279" t="s">
        <v>444</v>
      </c>
    </row>
    <row r="143" spans="1:2">
      <c r="A143" s="277" t="s">
        <v>445</v>
      </c>
      <c r="B143" s="279" t="s">
        <v>446</v>
      </c>
    </row>
    <row r="144" spans="1:2" ht="15.6">
      <c r="A144" s="277" t="s">
        <v>447</v>
      </c>
      <c r="B144" s="281" t="s">
        <v>448</v>
      </c>
    </row>
    <row r="145" spans="1:2">
      <c r="A145" s="277" t="s">
        <v>449</v>
      </c>
      <c r="B145" s="279" t="s">
        <v>446</v>
      </c>
    </row>
    <row r="146" spans="1:2">
      <c r="A146" s="277" t="s">
        <v>450</v>
      </c>
      <c r="B146" s="279"/>
    </row>
    <row r="147" spans="1:2">
      <c r="A147" s="277" t="s">
        <v>451</v>
      </c>
      <c r="B147" s="279" t="s">
        <v>452</v>
      </c>
    </row>
    <row r="148" spans="1:2">
      <c r="A148" s="277" t="s">
        <v>453</v>
      </c>
      <c r="B148" s="279" t="s">
        <v>454</v>
      </c>
    </row>
    <row r="149" spans="1:2">
      <c r="A149" s="277" t="s">
        <v>455</v>
      </c>
      <c r="B149" s="279" t="s">
        <v>432</v>
      </c>
    </row>
    <row r="150" spans="1:2">
      <c r="A150" s="277" t="s">
        <v>456</v>
      </c>
      <c r="B150" s="279" t="s">
        <v>457</v>
      </c>
    </row>
    <row r="151" spans="1:2">
      <c r="A151" s="277" t="s">
        <v>458</v>
      </c>
      <c r="B151" s="279" t="s">
        <v>459</v>
      </c>
    </row>
    <row r="152" spans="1:2">
      <c r="A152" s="277" t="s">
        <v>460</v>
      </c>
      <c r="B152" s="279" t="s">
        <v>461</v>
      </c>
    </row>
    <row r="153" spans="1:2">
      <c r="A153" s="277" t="s">
        <v>462</v>
      </c>
      <c r="B153" s="279" t="s">
        <v>463</v>
      </c>
    </row>
    <row r="154" spans="1:2">
      <c r="A154" s="277" t="s">
        <v>464</v>
      </c>
      <c r="B154" s="279" t="s">
        <v>463</v>
      </c>
    </row>
    <row r="155" spans="1:2">
      <c r="A155" s="277" t="s">
        <v>465</v>
      </c>
      <c r="B155" s="279"/>
    </row>
    <row r="156" spans="1:2">
      <c r="A156" s="277" t="s">
        <v>466</v>
      </c>
      <c r="B156" s="279"/>
    </row>
    <row r="157" spans="1:2">
      <c r="A157" s="277" t="s">
        <v>467</v>
      </c>
      <c r="B157" s="279" t="s">
        <v>463</v>
      </c>
    </row>
    <row r="158" spans="1:2">
      <c r="A158" s="277" t="s">
        <v>468</v>
      </c>
      <c r="B158" s="279"/>
    </row>
    <row r="159" spans="1:2" ht="15.6">
      <c r="A159" s="277" t="s">
        <v>469</v>
      </c>
      <c r="B159" s="281" t="s">
        <v>421</v>
      </c>
    </row>
    <row r="160" spans="1:2">
      <c r="A160" s="277" t="s">
        <v>470</v>
      </c>
      <c r="B160" s="279" t="s">
        <v>471</v>
      </c>
    </row>
    <row r="161" spans="1:2">
      <c r="A161" s="277" t="s">
        <v>472</v>
      </c>
      <c r="B161" s="279" t="s">
        <v>473</v>
      </c>
    </row>
    <row r="162" spans="1:2">
      <c r="A162" s="277" t="s">
        <v>474</v>
      </c>
      <c r="B162" s="279" t="s">
        <v>475</v>
      </c>
    </row>
    <row r="163" spans="1:2">
      <c r="A163" s="277" t="s">
        <v>476</v>
      </c>
      <c r="B163" s="279" t="s">
        <v>477</v>
      </c>
    </row>
    <row r="164" spans="1:2">
      <c r="A164" s="277" t="s">
        <v>478</v>
      </c>
      <c r="B164" s="279" t="s">
        <v>479</v>
      </c>
    </row>
    <row r="165" spans="1:2" ht="15.6">
      <c r="A165" s="277" t="s">
        <v>480</v>
      </c>
      <c r="B165" s="282" t="s">
        <v>481</v>
      </c>
    </row>
    <row r="166" spans="1:2">
      <c r="A166" s="277" t="s">
        <v>482</v>
      </c>
      <c r="B166" s="279" t="s">
        <v>483</v>
      </c>
    </row>
    <row r="167" spans="1:2" ht="15.6">
      <c r="A167" s="277" t="s">
        <v>484</v>
      </c>
      <c r="B167" s="282" t="s">
        <v>485</v>
      </c>
    </row>
    <row r="168" spans="1:2" ht="15.6">
      <c r="A168" s="277" t="s">
        <v>486</v>
      </c>
      <c r="B168" s="282" t="s">
        <v>446</v>
      </c>
    </row>
    <row r="169" spans="1:2">
      <c r="A169" s="277" t="s">
        <v>487</v>
      </c>
      <c r="B169" s="279" t="s">
        <v>488</v>
      </c>
    </row>
    <row r="170" spans="1:2">
      <c r="A170" s="277" t="s">
        <v>489</v>
      </c>
      <c r="B170" s="279" t="s">
        <v>490</v>
      </c>
    </row>
    <row r="171" spans="1:2">
      <c r="A171" s="277" t="s">
        <v>491</v>
      </c>
      <c r="B171" s="279" t="s">
        <v>492</v>
      </c>
    </row>
    <row r="172" spans="1:2">
      <c r="A172" s="277" t="s">
        <v>493</v>
      </c>
      <c r="B172" s="279" t="s">
        <v>494</v>
      </c>
    </row>
    <row r="173" spans="1:2">
      <c r="A173" s="277" t="s">
        <v>495</v>
      </c>
      <c r="B173" s="279" t="s">
        <v>496</v>
      </c>
    </row>
    <row r="174" spans="1:2">
      <c r="A174" s="277" t="s">
        <v>497</v>
      </c>
      <c r="B174" s="279" t="s">
        <v>498</v>
      </c>
    </row>
    <row r="175" spans="1:2">
      <c r="A175" s="277" t="s">
        <v>499</v>
      </c>
      <c r="B175" s="279" t="s">
        <v>500</v>
      </c>
    </row>
    <row r="176" spans="1:2">
      <c r="A176" s="277" t="s">
        <v>501</v>
      </c>
      <c r="B176" s="279" t="s">
        <v>502</v>
      </c>
    </row>
    <row r="177" spans="1:2">
      <c r="A177" s="277" t="s">
        <v>503</v>
      </c>
      <c r="B177" s="279" t="s">
        <v>504</v>
      </c>
    </row>
    <row r="178" spans="1:2">
      <c r="A178" s="277" t="s">
        <v>505</v>
      </c>
      <c r="B178" s="279" t="s">
        <v>361</v>
      </c>
    </row>
    <row r="179" spans="1:2">
      <c r="A179" s="277" t="s">
        <v>506</v>
      </c>
      <c r="B179" s="279" t="s">
        <v>507</v>
      </c>
    </row>
    <row r="180" spans="1:2">
      <c r="A180" s="277" t="s">
        <v>411</v>
      </c>
      <c r="B180" s="280">
        <v>11857102000144</v>
      </c>
    </row>
    <row r="181" spans="1:2">
      <c r="A181" s="277" t="s">
        <v>508</v>
      </c>
      <c r="B181" s="279" t="s">
        <v>485</v>
      </c>
    </row>
    <row r="182" spans="1:2">
      <c r="A182" s="277" t="s">
        <v>509</v>
      </c>
      <c r="B182" s="279" t="s">
        <v>510</v>
      </c>
    </row>
    <row r="183" spans="1:2">
      <c r="A183" s="277" t="s">
        <v>511</v>
      </c>
      <c r="B183" s="279" t="s">
        <v>512</v>
      </c>
    </row>
    <row r="184" spans="1:2">
      <c r="A184" s="277" t="s">
        <v>513</v>
      </c>
      <c r="B184" s="279" t="s">
        <v>514</v>
      </c>
    </row>
    <row r="185" spans="1:2">
      <c r="A185" s="277" t="s">
        <v>515</v>
      </c>
      <c r="B185" s="279" t="s">
        <v>498</v>
      </c>
    </row>
    <row r="186" spans="1:2">
      <c r="A186" s="277" t="s">
        <v>516</v>
      </c>
      <c r="B186" s="279" t="s">
        <v>517</v>
      </c>
    </row>
    <row r="187" spans="1:2">
      <c r="A187" s="277" t="s">
        <v>518</v>
      </c>
      <c r="B187" s="279" t="s">
        <v>452</v>
      </c>
    </row>
    <row r="188" spans="1:2">
      <c r="A188" s="277" t="s">
        <v>519</v>
      </c>
      <c r="B188" s="279" t="s">
        <v>520</v>
      </c>
    </row>
    <row r="189" spans="1:2">
      <c r="A189" s="277" t="s">
        <v>521</v>
      </c>
      <c r="B189" s="279" t="s">
        <v>522</v>
      </c>
    </row>
    <row r="190" spans="1:2">
      <c r="A190" s="277" t="s">
        <v>523</v>
      </c>
      <c r="B190" s="279" t="s">
        <v>524</v>
      </c>
    </row>
    <row r="191" spans="1:2">
      <c r="A191" s="277" t="s">
        <v>525</v>
      </c>
      <c r="B191" s="279" t="s">
        <v>526</v>
      </c>
    </row>
    <row r="192" spans="1:2">
      <c r="A192" s="277" t="s">
        <v>407</v>
      </c>
      <c r="B192" s="279" t="s">
        <v>408</v>
      </c>
    </row>
    <row r="193" spans="1:2">
      <c r="A193" s="277" t="s">
        <v>527</v>
      </c>
      <c r="B193" s="279" t="s">
        <v>430</v>
      </c>
    </row>
    <row r="194" spans="1:2">
      <c r="A194" s="277" t="s">
        <v>528</v>
      </c>
      <c r="B194" s="279" t="s">
        <v>529</v>
      </c>
    </row>
    <row r="195" spans="1:2">
      <c r="A195" s="277" t="s">
        <v>530</v>
      </c>
      <c r="B195" s="278">
        <v>87389086000174</v>
      </c>
    </row>
    <row r="196" spans="1:2">
      <c r="A196" s="277" t="s">
        <v>531</v>
      </c>
      <c r="B196" s="279" t="s">
        <v>446</v>
      </c>
    </row>
    <row r="197" spans="1:2">
      <c r="A197" s="277" t="s">
        <v>532</v>
      </c>
      <c r="B197" s="279" t="s">
        <v>446</v>
      </c>
    </row>
    <row r="198" spans="1:2">
      <c r="A198" s="277" t="s">
        <v>533</v>
      </c>
      <c r="B198" s="279" t="s">
        <v>534</v>
      </c>
    </row>
    <row r="199" spans="1:2">
      <c r="A199" s="277" t="s">
        <v>535</v>
      </c>
      <c r="B199" s="279" t="s">
        <v>536</v>
      </c>
    </row>
    <row r="200" spans="1:2">
      <c r="A200" s="277" t="s">
        <v>537</v>
      </c>
      <c r="B200" s="279" t="s">
        <v>538</v>
      </c>
    </row>
    <row r="201" spans="1:2">
      <c r="A201" s="277" t="s">
        <v>539</v>
      </c>
      <c r="B201" s="279" t="s">
        <v>463</v>
      </c>
    </row>
    <row r="202" spans="1:2">
      <c r="A202" s="277" t="s">
        <v>540</v>
      </c>
      <c r="B202" s="279" t="s">
        <v>463</v>
      </c>
    </row>
    <row r="203" spans="1:2">
      <c r="A203" s="277" t="s">
        <v>541</v>
      </c>
      <c r="B203" s="283">
        <v>10828</v>
      </c>
    </row>
    <row r="204" spans="1:2">
      <c r="A204" s="277" t="s">
        <v>542</v>
      </c>
      <c r="B204" s="279" t="s">
        <v>529</v>
      </c>
    </row>
    <row r="205" spans="1:2">
      <c r="A205" s="277" t="s">
        <v>543</v>
      </c>
      <c r="B205" s="278">
        <v>85822000112</v>
      </c>
    </row>
    <row r="206" spans="1:2">
      <c r="A206" s="277" t="s">
        <v>544</v>
      </c>
      <c r="B206" s="279" t="s">
        <v>545</v>
      </c>
    </row>
    <row r="207" spans="1:2">
      <c r="A207" s="277" t="s">
        <v>546</v>
      </c>
      <c r="B207" s="277" t="s">
        <v>547</v>
      </c>
    </row>
    <row r="208" spans="1:2">
      <c r="A208" s="277" t="s">
        <v>548</v>
      </c>
      <c r="B208" s="277" t="s">
        <v>549</v>
      </c>
    </row>
    <row r="209" spans="1:2">
      <c r="A209" s="277" t="s">
        <v>550</v>
      </c>
      <c r="B209" s="277" t="s">
        <v>551</v>
      </c>
    </row>
    <row r="210" spans="1:2">
      <c r="A210" s="277" t="s">
        <v>552</v>
      </c>
      <c r="B210" s="277" t="s">
        <v>553</v>
      </c>
    </row>
    <row r="211" spans="1:2">
      <c r="A211" s="277" t="s">
        <v>554</v>
      </c>
      <c r="B211" s="277" t="s">
        <v>555</v>
      </c>
    </row>
    <row r="212" spans="1:2">
      <c r="A212" s="277" t="s">
        <v>556</v>
      </c>
      <c r="B212" s="277" t="s">
        <v>557</v>
      </c>
    </row>
    <row r="213" spans="1:2">
      <c r="A213" s="277" t="s">
        <v>558</v>
      </c>
      <c r="B213" s="277" t="s">
        <v>559</v>
      </c>
    </row>
    <row r="214" spans="1:2">
      <c r="A214" s="277" t="s">
        <v>560</v>
      </c>
      <c r="B214" s="277" t="s">
        <v>561</v>
      </c>
    </row>
    <row r="215" spans="1:2">
      <c r="A215" s="277" t="s">
        <v>562</v>
      </c>
      <c r="B215" s="277" t="s">
        <v>563</v>
      </c>
    </row>
    <row r="216" spans="1:2">
      <c r="A216" s="277" t="s">
        <v>564</v>
      </c>
      <c r="B216" s="277" t="s">
        <v>565</v>
      </c>
    </row>
    <row r="217" spans="1:2">
      <c r="A217" s="277" t="s">
        <v>566</v>
      </c>
      <c r="B217" s="277" t="s">
        <v>545</v>
      </c>
    </row>
    <row r="218" spans="1:2">
      <c r="A218" s="277" t="s">
        <v>567</v>
      </c>
      <c r="B218" s="277" t="s">
        <v>568</v>
      </c>
    </row>
    <row r="219" spans="1:2">
      <c r="A219" s="277" t="s">
        <v>569</v>
      </c>
      <c r="B219" s="277" t="s">
        <v>570</v>
      </c>
    </row>
    <row r="220" spans="1:2">
      <c r="A220" s="277" t="s">
        <v>571</v>
      </c>
      <c r="B220" s="277" t="s">
        <v>572</v>
      </c>
    </row>
    <row r="221" spans="1:2">
      <c r="A221" s="277" t="s">
        <v>573</v>
      </c>
      <c r="B221" s="277" t="s">
        <v>574</v>
      </c>
    </row>
    <row r="222" spans="1:2">
      <c r="A222" s="277" t="s">
        <v>575</v>
      </c>
      <c r="B222" s="277" t="s">
        <v>576</v>
      </c>
    </row>
    <row r="223" spans="1:2">
      <c r="A223" s="277" t="s">
        <v>577</v>
      </c>
      <c r="B223" s="277" t="s">
        <v>578</v>
      </c>
    </row>
    <row r="224" spans="1:2">
      <c r="A224" s="277" t="s">
        <v>579</v>
      </c>
      <c r="B224" s="277" t="s">
        <v>580</v>
      </c>
    </row>
    <row r="225" spans="1:2">
      <c r="A225" s="277" t="s">
        <v>581</v>
      </c>
      <c r="B225" s="277" t="s">
        <v>582</v>
      </c>
    </row>
    <row r="226" spans="1:2">
      <c r="A226" s="277" t="s">
        <v>583</v>
      </c>
      <c r="B226" s="277" t="s">
        <v>584</v>
      </c>
    </row>
    <row r="227" spans="1:2">
      <c r="A227" s="277" t="s">
        <v>585</v>
      </c>
      <c r="B227" s="277" t="s">
        <v>586</v>
      </c>
    </row>
    <row r="228" spans="1:2">
      <c r="A228" s="277" t="s">
        <v>587</v>
      </c>
      <c r="B228" s="277" t="s">
        <v>588</v>
      </c>
    </row>
    <row r="229" spans="1:2">
      <c r="A229" s="277" t="s">
        <v>589</v>
      </c>
      <c r="B229" s="277" t="s">
        <v>590</v>
      </c>
    </row>
    <row r="230" spans="1:2">
      <c r="A230" s="277" t="s">
        <v>591</v>
      </c>
      <c r="B230" s="277" t="s">
        <v>592</v>
      </c>
    </row>
    <row r="231" spans="1:2">
      <c r="A231" s="277" t="s">
        <v>593</v>
      </c>
      <c r="B231" s="277" t="s">
        <v>594</v>
      </c>
    </row>
    <row r="232" spans="1:2">
      <c r="A232" s="277" t="s">
        <v>595</v>
      </c>
      <c r="B232" s="277" t="s">
        <v>596</v>
      </c>
    </row>
    <row r="233" spans="1:2">
      <c r="A233" s="277" t="s">
        <v>597</v>
      </c>
      <c r="B233" s="277" t="s">
        <v>598</v>
      </c>
    </row>
    <row r="234" spans="1:2">
      <c r="A234" s="277" t="s">
        <v>599</v>
      </c>
      <c r="B234" s="277" t="s">
        <v>600</v>
      </c>
    </row>
    <row r="235" spans="1:2">
      <c r="A235" s="277" t="s">
        <v>601</v>
      </c>
      <c r="B235" s="277" t="s">
        <v>602</v>
      </c>
    </row>
    <row r="236" spans="1:2">
      <c r="A236" s="277" t="s">
        <v>603</v>
      </c>
      <c r="B236" s="277" t="s">
        <v>604</v>
      </c>
    </row>
    <row r="237" spans="1:2">
      <c r="A237" s="277" t="s">
        <v>605</v>
      </c>
      <c r="B237" s="277" t="s">
        <v>606</v>
      </c>
    </row>
    <row r="238" spans="1:2">
      <c r="A238" s="277" t="s">
        <v>607</v>
      </c>
      <c r="B238" s="277" t="s">
        <v>608</v>
      </c>
    </row>
    <row r="239" spans="1:2">
      <c r="A239" s="277" t="s">
        <v>609</v>
      </c>
      <c r="B239" s="277" t="s">
        <v>610</v>
      </c>
    </row>
    <row r="240" spans="1:2">
      <c r="A240" s="277" t="s">
        <v>611</v>
      </c>
      <c r="B240" s="277" t="s">
        <v>612</v>
      </c>
    </row>
    <row r="241" spans="1:2">
      <c r="A241" s="277" t="s">
        <v>613</v>
      </c>
      <c r="B241" s="277" t="s">
        <v>614</v>
      </c>
    </row>
    <row r="242" spans="1:2">
      <c r="A242" s="277" t="s">
        <v>615</v>
      </c>
      <c r="B242" s="277" t="s">
        <v>616</v>
      </c>
    </row>
    <row r="243" spans="1:2">
      <c r="A243" s="277" t="s">
        <v>617</v>
      </c>
      <c r="B243" s="277" t="s">
        <v>618</v>
      </c>
    </row>
    <row r="244" spans="1:2">
      <c r="A244" s="277" t="s">
        <v>619</v>
      </c>
      <c r="B244" s="277" t="s">
        <v>620</v>
      </c>
    </row>
    <row r="245" spans="1:2">
      <c r="A245" s="277" t="s">
        <v>621</v>
      </c>
      <c r="B245" s="277" t="s">
        <v>622</v>
      </c>
    </row>
    <row r="246" spans="1:2">
      <c r="A246" s="277" t="s">
        <v>623</v>
      </c>
      <c r="B246" s="277" t="s">
        <v>624</v>
      </c>
    </row>
    <row r="247" spans="1:2">
      <c r="A247" s="277" t="s">
        <v>625</v>
      </c>
      <c r="B247" s="277" t="s">
        <v>626</v>
      </c>
    </row>
    <row r="248" spans="1:2">
      <c r="A248" s="277" t="s">
        <v>627</v>
      </c>
      <c r="B248" s="277" t="s">
        <v>628</v>
      </c>
    </row>
    <row r="249" spans="1:2">
      <c r="A249" s="277" t="s">
        <v>629</v>
      </c>
      <c r="B249" s="277" t="s">
        <v>630</v>
      </c>
    </row>
    <row r="250" spans="1:2">
      <c r="A250" s="277" t="s">
        <v>631</v>
      </c>
      <c r="B250" s="277" t="s">
        <v>632</v>
      </c>
    </row>
    <row r="251" spans="1:2">
      <c r="A251" s="277" t="s">
        <v>633</v>
      </c>
      <c r="B251" s="277" t="s">
        <v>634</v>
      </c>
    </row>
    <row r="252" spans="1:2">
      <c r="A252" s="277" t="s">
        <v>635</v>
      </c>
      <c r="B252" s="277" t="s">
        <v>636</v>
      </c>
    </row>
    <row r="253" spans="1:2">
      <c r="A253" s="277" t="s">
        <v>637</v>
      </c>
      <c r="B253" s="277" t="s">
        <v>638</v>
      </c>
    </row>
    <row r="254" spans="1:2">
      <c r="A254" s="277" t="s">
        <v>639</v>
      </c>
      <c r="B254" s="277" t="s">
        <v>483</v>
      </c>
    </row>
    <row r="255" spans="1:2">
      <c r="A255" s="284" t="s">
        <v>640</v>
      </c>
      <c r="B255" s="284" t="s">
        <v>641</v>
      </c>
    </row>
    <row r="256" spans="1:2">
      <c r="A256" s="277" t="s">
        <v>642</v>
      </c>
      <c r="B256" s="277" t="s">
        <v>643</v>
      </c>
    </row>
    <row r="257" spans="1:2">
      <c r="A257" s="277" t="s">
        <v>644</v>
      </c>
      <c r="B257" s="277" t="s">
        <v>645</v>
      </c>
    </row>
    <row r="258" spans="1:2">
      <c r="A258" s="277" t="s">
        <v>646</v>
      </c>
      <c r="B258" s="277" t="s">
        <v>647</v>
      </c>
    </row>
    <row r="259" spans="1:2">
      <c r="A259" s="277" t="s">
        <v>648</v>
      </c>
      <c r="B259" s="277" t="s">
        <v>649</v>
      </c>
    </row>
    <row r="260" spans="1:2">
      <c r="A260" s="277" t="s">
        <v>650</v>
      </c>
      <c r="B260" s="277" t="s">
        <v>651</v>
      </c>
    </row>
    <row r="261" spans="1:2">
      <c r="A261" s="277" t="s">
        <v>652</v>
      </c>
      <c r="B261" s="277" t="s">
        <v>653</v>
      </c>
    </row>
    <row r="262" spans="1:2">
      <c r="A262" s="277" t="s">
        <v>654</v>
      </c>
      <c r="B262" s="277" t="s">
        <v>655</v>
      </c>
    </row>
    <row r="263" spans="1:2">
      <c r="A263" s="277" t="s">
        <v>656</v>
      </c>
      <c r="B263" s="277" t="s">
        <v>657</v>
      </c>
    </row>
    <row r="264" spans="1:2">
      <c r="A264" s="277" t="s">
        <v>658</v>
      </c>
      <c r="B264" s="277" t="s">
        <v>659</v>
      </c>
    </row>
    <row r="265" spans="1:2">
      <c r="A265" s="277" t="s">
        <v>660</v>
      </c>
      <c r="B265" s="277" t="s">
        <v>661</v>
      </c>
    </row>
    <row r="266" spans="1:2">
      <c r="A266" s="277" t="s">
        <v>662</v>
      </c>
      <c r="B266" s="277" t="s">
        <v>663</v>
      </c>
    </row>
    <row r="267" spans="1:2">
      <c r="A267" s="277" t="s">
        <v>664</v>
      </c>
      <c r="B267" s="277" t="s">
        <v>665</v>
      </c>
    </row>
    <row r="268" spans="1:2">
      <c r="A268" s="277" t="s">
        <v>666</v>
      </c>
      <c r="B268" s="277" t="s">
        <v>667</v>
      </c>
    </row>
    <row r="269" spans="1:2">
      <c r="A269" s="277" t="s">
        <v>668</v>
      </c>
      <c r="B269" s="277" t="s">
        <v>669</v>
      </c>
    </row>
    <row r="270" spans="1:2">
      <c r="A270" s="277" t="s">
        <v>670</v>
      </c>
      <c r="B270" s="277" t="s">
        <v>671</v>
      </c>
    </row>
    <row r="271" spans="1:2">
      <c r="A271" s="277" t="s">
        <v>672</v>
      </c>
      <c r="B271" s="277" t="s">
        <v>673</v>
      </c>
    </row>
    <row r="272" spans="1:2">
      <c r="A272" s="277" t="s">
        <v>674</v>
      </c>
      <c r="B272" s="277" t="s">
        <v>675</v>
      </c>
    </row>
    <row r="273" spans="1:2">
      <c r="A273" s="277" t="s">
        <v>676</v>
      </c>
      <c r="B273" s="277" t="s">
        <v>677</v>
      </c>
    </row>
    <row r="274" spans="1:2">
      <c r="A274" s="277" t="s">
        <v>678</v>
      </c>
      <c r="B274" s="277" t="s">
        <v>679</v>
      </c>
    </row>
    <row r="275" spans="1:2">
      <c r="A275" s="277" t="s">
        <v>680</v>
      </c>
      <c r="B275" s="277" t="s">
        <v>681</v>
      </c>
    </row>
    <row r="276" spans="1:2">
      <c r="A276" s="277" t="s">
        <v>682</v>
      </c>
      <c r="B276" s="277" t="s">
        <v>683</v>
      </c>
    </row>
    <row r="277" spans="1:2">
      <c r="A277" s="277" t="s">
        <v>684</v>
      </c>
      <c r="B277" s="277" t="s">
        <v>685</v>
      </c>
    </row>
    <row r="278" spans="1:2">
      <c r="A278" s="277" t="s">
        <v>686</v>
      </c>
      <c r="B278" s="277" t="s">
        <v>687</v>
      </c>
    </row>
    <row r="279" spans="1:2">
      <c r="A279" s="277" t="s">
        <v>688</v>
      </c>
      <c r="B279" s="277" t="s">
        <v>689</v>
      </c>
    </row>
    <row r="280" spans="1:2">
      <c r="A280" s="277" t="s">
        <v>690</v>
      </c>
      <c r="B280" s="277" t="s">
        <v>691</v>
      </c>
    </row>
    <row r="281" spans="1:2">
      <c r="A281" s="277" t="s">
        <v>692</v>
      </c>
      <c r="B281" s="277" t="s">
        <v>693</v>
      </c>
    </row>
    <row r="282" spans="1:2">
      <c r="A282" s="277" t="s">
        <v>694</v>
      </c>
      <c r="B282" s="277" t="s">
        <v>695</v>
      </c>
    </row>
    <row r="283" spans="1:2">
      <c r="A283" s="277" t="s">
        <v>696</v>
      </c>
      <c r="B283" s="277" t="s">
        <v>697</v>
      </c>
    </row>
    <row r="284" spans="1:2">
      <c r="A284" s="277" t="s">
        <v>698</v>
      </c>
      <c r="B284" s="277" t="s">
        <v>699</v>
      </c>
    </row>
    <row r="285" spans="1:2">
      <c r="A285" s="277" t="s">
        <v>700</v>
      </c>
      <c r="B285" s="277" t="s">
        <v>701</v>
      </c>
    </row>
    <row r="286" spans="1:2">
      <c r="A286" s="277" t="s">
        <v>702</v>
      </c>
      <c r="B286" s="277" t="s">
        <v>703</v>
      </c>
    </row>
    <row r="287" spans="1:2">
      <c r="A287" s="277" t="s">
        <v>694</v>
      </c>
      <c r="B287" s="277" t="s">
        <v>695</v>
      </c>
    </row>
    <row r="288" spans="1:2">
      <c r="A288" s="277" t="s">
        <v>704</v>
      </c>
      <c r="B288" s="277" t="s">
        <v>705</v>
      </c>
    </row>
    <row r="289" spans="1:2">
      <c r="A289" s="277" t="s">
        <v>706</v>
      </c>
      <c r="B289" s="277" t="s">
        <v>673</v>
      </c>
    </row>
    <row r="290" spans="1:2">
      <c r="A290" s="277" t="s">
        <v>674</v>
      </c>
      <c r="B290" s="277" t="s">
        <v>707</v>
      </c>
    </row>
    <row r="291" spans="1:2">
      <c r="A291" s="277" t="s">
        <v>708</v>
      </c>
      <c r="B291" s="277" t="s">
        <v>709</v>
      </c>
    </row>
    <row r="292" spans="1:2">
      <c r="A292" s="277" t="s">
        <v>686</v>
      </c>
      <c r="B292" s="277" t="s">
        <v>687</v>
      </c>
    </row>
    <row r="293" spans="1:2">
      <c r="A293" s="277" t="s">
        <v>692</v>
      </c>
      <c r="B293" s="277" t="s">
        <v>693</v>
      </c>
    </row>
    <row r="294" spans="1:2">
      <c r="A294" s="277" t="s">
        <v>688</v>
      </c>
      <c r="B294" s="277" t="s">
        <v>689</v>
      </c>
    </row>
    <row r="295" spans="1:2">
      <c r="A295" s="277" t="s">
        <v>650</v>
      </c>
      <c r="B295" s="277" t="s">
        <v>710</v>
      </c>
    </row>
    <row r="296" spans="1:2">
      <c r="A296" s="277" t="s">
        <v>664</v>
      </c>
      <c r="B296" s="277" t="s">
        <v>665</v>
      </c>
    </row>
    <row r="297" spans="1:2">
      <c r="A297" s="277" t="s">
        <v>666</v>
      </c>
      <c r="B297" s="277" t="s">
        <v>667</v>
      </c>
    </row>
    <row r="298" spans="1:2">
      <c r="A298" s="277" t="s">
        <v>646</v>
      </c>
      <c r="B298" s="277" t="s">
        <v>647</v>
      </c>
    </row>
    <row r="299" spans="1:2">
      <c r="A299" s="277" t="s">
        <v>652</v>
      </c>
      <c r="B299" s="277" t="s">
        <v>653</v>
      </c>
    </row>
    <row r="300" spans="1:2">
      <c r="A300" s="277" t="s">
        <v>656</v>
      </c>
      <c r="B300" s="277" t="s">
        <v>657</v>
      </c>
    </row>
    <row r="301" spans="1:2">
      <c r="A301" s="277" t="s">
        <v>668</v>
      </c>
      <c r="B301" s="277" t="s">
        <v>669</v>
      </c>
    </row>
    <row r="302" spans="1:2">
      <c r="A302" s="277" t="s">
        <v>680</v>
      </c>
      <c r="B302" s="277" t="s">
        <v>681</v>
      </c>
    </row>
    <row r="303" spans="1:2">
      <c r="A303" s="277" t="s">
        <v>711</v>
      </c>
      <c r="B303" s="277" t="s">
        <v>712</v>
      </c>
    </row>
    <row r="304" spans="1:2">
      <c r="A304" s="277" t="s">
        <v>713</v>
      </c>
      <c r="B304" s="277" t="s">
        <v>714</v>
      </c>
    </row>
    <row r="305" spans="1:2">
      <c r="A305" s="277" t="s">
        <v>715</v>
      </c>
      <c r="B305" s="277" t="s">
        <v>716</v>
      </c>
    </row>
    <row r="306" spans="1:2">
      <c r="A306" s="277" t="s">
        <v>717</v>
      </c>
      <c r="B306" s="277" t="s">
        <v>718</v>
      </c>
    </row>
    <row r="307" spans="1:2">
      <c r="A307" s="277" t="s">
        <v>719</v>
      </c>
      <c r="B307" s="277" t="s">
        <v>720</v>
      </c>
    </row>
    <row r="308" spans="1:2">
      <c r="A308" s="277" t="s">
        <v>721</v>
      </c>
      <c r="B308" s="277" t="s">
        <v>722</v>
      </c>
    </row>
    <row r="309" spans="1:2">
      <c r="A309" s="277" t="s">
        <v>723</v>
      </c>
      <c r="B309" s="277" t="s">
        <v>724</v>
      </c>
    </row>
    <row r="310" spans="1:2">
      <c r="A310" s="277" t="s">
        <v>725</v>
      </c>
      <c r="B310" s="277" t="s">
        <v>726</v>
      </c>
    </row>
    <row r="311" spans="1:2">
      <c r="A311" s="277" t="s">
        <v>727</v>
      </c>
      <c r="B311" s="277" t="s">
        <v>728</v>
      </c>
    </row>
    <row r="312" spans="1:2">
      <c r="A312" s="277" t="s">
        <v>729</v>
      </c>
      <c r="B312" s="277" t="s">
        <v>730</v>
      </c>
    </row>
    <row r="313" spans="1:2">
      <c r="A313" s="277" t="s">
        <v>731</v>
      </c>
      <c r="B313" s="277" t="s">
        <v>732</v>
      </c>
    </row>
    <row r="314" spans="1:2">
      <c r="A314" s="277" t="s">
        <v>733</v>
      </c>
      <c r="B314" s="277" t="s">
        <v>734</v>
      </c>
    </row>
    <row r="315" spans="1:2">
      <c r="A315" s="277" t="s">
        <v>735</v>
      </c>
      <c r="B315" s="277" t="s">
        <v>736</v>
      </c>
    </row>
    <row r="316" spans="1:2">
      <c r="A316" s="277" t="s">
        <v>737</v>
      </c>
      <c r="B316" s="277" t="s">
        <v>738</v>
      </c>
    </row>
    <row r="317" spans="1:2">
      <c r="A317" s="277" t="s">
        <v>739</v>
      </c>
      <c r="B317" s="277" t="s">
        <v>740</v>
      </c>
    </row>
    <row r="318" spans="1:2">
      <c r="A318" s="277" t="s">
        <v>741</v>
      </c>
      <c r="B318" s="277" t="s">
        <v>742</v>
      </c>
    </row>
    <row r="319" spans="1:2">
      <c r="A319" s="277" t="s">
        <v>743</v>
      </c>
      <c r="B319" s="277" t="s">
        <v>744</v>
      </c>
    </row>
    <row r="320" spans="1:2">
      <c r="A320" s="277" t="s">
        <v>745</v>
      </c>
      <c r="B320" s="277" t="s">
        <v>746</v>
      </c>
    </row>
    <row r="321" spans="1:2">
      <c r="A321" s="277" t="s">
        <v>747</v>
      </c>
      <c r="B321" s="277" t="s">
        <v>748</v>
      </c>
    </row>
    <row r="322" spans="1:2">
      <c r="A322" s="277" t="s">
        <v>749</v>
      </c>
      <c r="B322" s="277" t="s">
        <v>750</v>
      </c>
    </row>
    <row r="323" spans="1:2">
      <c r="A323" s="277" t="s">
        <v>751</v>
      </c>
      <c r="B323" s="277" t="s">
        <v>752</v>
      </c>
    </row>
    <row r="324" spans="1:2">
      <c r="A324" s="277" t="s">
        <v>753</v>
      </c>
      <c r="B324" s="277" t="s">
        <v>754</v>
      </c>
    </row>
    <row r="325" spans="1:2">
      <c r="A325" s="277" t="s">
        <v>755</v>
      </c>
      <c r="B325" s="277" t="s">
        <v>756</v>
      </c>
    </row>
    <row r="326" spans="1:2">
      <c r="A326" s="277" t="s">
        <v>757</v>
      </c>
      <c r="B326" s="277" t="s">
        <v>758</v>
      </c>
    </row>
    <row r="327" spans="1:2">
      <c r="A327" s="277" t="s">
        <v>759</v>
      </c>
      <c r="B327" s="277" t="s">
        <v>760</v>
      </c>
    </row>
    <row r="328" spans="1:2">
      <c r="A328" s="277" t="s">
        <v>761</v>
      </c>
      <c r="B328" s="277" t="s">
        <v>762</v>
      </c>
    </row>
    <row r="329" spans="1:2">
      <c r="A329" s="277" t="s">
        <v>763</v>
      </c>
      <c r="B329" s="277" t="s">
        <v>764</v>
      </c>
    </row>
    <row r="330" spans="1:2">
      <c r="A330" s="277" t="s">
        <v>765</v>
      </c>
      <c r="B330" s="277" t="s">
        <v>766</v>
      </c>
    </row>
    <row r="331" spans="1:2">
      <c r="A331" s="277" t="s">
        <v>767</v>
      </c>
      <c r="B331" s="277" t="s">
        <v>768</v>
      </c>
    </row>
    <row r="332" spans="1:2">
      <c r="A332" s="277" t="s">
        <v>769</v>
      </c>
      <c r="B332" s="277" t="s">
        <v>728</v>
      </c>
    </row>
    <row r="333" spans="1:2">
      <c r="A333" s="277" t="s">
        <v>770</v>
      </c>
      <c r="B333" s="277" t="s">
        <v>771</v>
      </c>
    </row>
    <row r="334" spans="1:2">
      <c r="A334" s="277" t="s">
        <v>772</v>
      </c>
      <c r="B334" s="277" t="s">
        <v>773</v>
      </c>
    </row>
    <row r="335" spans="1:2">
      <c r="A335" s="277" t="s">
        <v>774</v>
      </c>
      <c r="B335" s="277" t="s">
        <v>775</v>
      </c>
    </row>
    <row r="336" spans="1:2">
      <c r="A336" s="277" t="s">
        <v>776</v>
      </c>
      <c r="B336" s="277" t="s">
        <v>777</v>
      </c>
    </row>
    <row r="337" spans="1:2">
      <c r="A337" s="277" t="s">
        <v>778</v>
      </c>
      <c r="B337" s="277" t="s">
        <v>779</v>
      </c>
    </row>
    <row r="338" spans="1:2">
      <c r="A338" s="277" t="s">
        <v>780</v>
      </c>
      <c r="B338" s="277" t="s">
        <v>781</v>
      </c>
    </row>
    <row r="339" spans="1:2">
      <c r="A339" s="277" t="s">
        <v>782</v>
      </c>
      <c r="B339" s="277" t="s">
        <v>783</v>
      </c>
    </row>
    <row r="340" spans="1:2">
      <c r="A340" s="277" t="s">
        <v>772</v>
      </c>
      <c r="B340" s="277" t="s">
        <v>773</v>
      </c>
    </row>
    <row r="341" spans="1:2">
      <c r="A341" s="277" t="s">
        <v>774</v>
      </c>
      <c r="B341" s="277" t="s">
        <v>775</v>
      </c>
    </row>
    <row r="342" spans="1:2">
      <c r="A342" s="277" t="s">
        <v>776</v>
      </c>
      <c r="B342" s="277" t="s">
        <v>777</v>
      </c>
    </row>
    <row r="343" spans="1:2">
      <c r="A343" s="277" t="s">
        <v>778</v>
      </c>
      <c r="B343" s="277" t="s">
        <v>779</v>
      </c>
    </row>
    <row r="344" spans="1:2">
      <c r="A344" s="277" t="s">
        <v>780</v>
      </c>
      <c r="B344" s="277" t="s">
        <v>781</v>
      </c>
    </row>
    <row r="345" spans="1:2">
      <c r="A345" s="277" t="s">
        <v>784</v>
      </c>
      <c r="B345" s="277" t="s">
        <v>785</v>
      </c>
    </row>
    <row r="346" spans="1:2">
      <c r="A346" s="277" t="s">
        <v>786</v>
      </c>
      <c r="B346" s="277" t="s">
        <v>787</v>
      </c>
    </row>
    <row r="347" spans="1:2">
      <c r="A347" s="277" t="s">
        <v>788</v>
      </c>
      <c r="B347" s="277" t="s">
        <v>789</v>
      </c>
    </row>
    <row r="348" spans="1:2">
      <c r="A348" s="277" t="s">
        <v>790</v>
      </c>
      <c r="B348" s="277" t="s">
        <v>791</v>
      </c>
    </row>
    <row r="349" spans="1:2">
      <c r="A349" s="277" t="s">
        <v>782</v>
      </c>
      <c r="B349" s="277" t="s">
        <v>783</v>
      </c>
    </row>
    <row r="350" spans="1:2">
      <c r="A350" s="277" t="s">
        <v>792</v>
      </c>
      <c r="B350" s="277" t="s">
        <v>793</v>
      </c>
    </row>
    <row r="351" spans="1:2">
      <c r="A351" s="277" t="s">
        <v>767</v>
      </c>
      <c r="B351" s="277" t="s">
        <v>768</v>
      </c>
    </row>
    <row r="352" spans="1:2">
      <c r="A352" s="277" t="s">
        <v>794</v>
      </c>
      <c r="B352" s="277" t="s">
        <v>795</v>
      </c>
    </row>
    <row r="353" spans="1:2">
      <c r="A353" s="277" t="s">
        <v>737</v>
      </c>
      <c r="B353" s="277" t="s">
        <v>738</v>
      </c>
    </row>
    <row r="354" spans="1:2">
      <c r="A354" s="277" t="s">
        <v>772</v>
      </c>
      <c r="B354" s="277" t="s">
        <v>773</v>
      </c>
    </row>
    <row r="355" spans="1:2">
      <c r="A355" s="277" t="s">
        <v>796</v>
      </c>
      <c r="B355" s="277" t="s">
        <v>797</v>
      </c>
    </row>
    <row r="356" spans="1:2">
      <c r="A356" s="277" t="s">
        <v>639</v>
      </c>
      <c r="B356" s="277" t="s">
        <v>798</v>
      </c>
    </row>
    <row r="357" spans="1:2">
      <c r="A357" s="277" t="s">
        <v>769</v>
      </c>
      <c r="B357" s="277" t="s">
        <v>728</v>
      </c>
    </row>
    <row r="358" spans="1:2">
      <c r="A358" s="277" t="s">
        <v>790</v>
      </c>
      <c r="B358" s="277" t="s">
        <v>791</v>
      </c>
    </row>
    <row r="359" spans="1:2">
      <c r="A359" s="277" t="s">
        <v>786</v>
      </c>
      <c r="B359" s="277" t="s">
        <v>787</v>
      </c>
    </row>
    <row r="360" spans="1:2">
      <c r="A360" s="277" t="s">
        <v>788</v>
      </c>
      <c r="B360" s="277" t="s">
        <v>789</v>
      </c>
    </row>
    <row r="361" spans="1:2">
      <c r="A361" s="277" t="s">
        <v>799</v>
      </c>
      <c r="B361" s="278">
        <v>20650862000177</v>
      </c>
    </row>
    <row r="362" spans="1:2">
      <c r="A362" s="277" t="s">
        <v>800</v>
      </c>
      <c r="B362" s="277" t="s">
        <v>801</v>
      </c>
    </row>
    <row r="363" spans="1:2">
      <c r="A363" s="277" t="s">
        <v>802</v>
      </c>
      <c r="B363" s="279" t="s">
        <v>479</v>
      </c>
    </row>
    <row r="364" spans="1:2">
      <c r="A364" s="277" t="s">
        <v>803</v>
      </c>
      <c r="B364" s="277" t="s">
        <v>804</v>
      </c>
    </row>
    <row r="365" spans="1:2">
      <c r="A365" s="277" t="s">
        <v>805</v>
      </c>
      <c r="B365" s="277" t="s">
        <v>806</v>
      </c>
    </row>
    <row r="366" spans="1:2">
      <c r="A366" s="277" t="s">
        <v>807</v>
      </c>
      <c r="B366" s="277" t="s">
        <v>808</v>
      </c>
    </row>
    <row r="367" spans="1:2">
      <c r="A367" s="277" t="s">
        <v>809</v>
      </c>
      <c r="B367" s="277" t="s">
        <v>810</v>
      </c>
    </row>
    <row r="368" spans="1:2">
      <c r="A368" s="277" t="s">
        <v>811</v>
      </c>
      <c r="B368" s="278">
        <v>27721364000117</v>
      </c>
    </row>
    <row r="369" spans="1:2">
      <c r="A369" s="277" t="s">
        <v>812</v>
      </c>
      <c r="B369" s="278">
        <v>16637920000155</v>
      </c>
    </row>
    <row r="370" spans="1:2">
      <c r="A370" s="277" t="s">
        <v>813</v>
      </c>
      <c r="B370" s="279" t="s">
        <v>442</v>
      </c>
    </row>
    <row r="371" spans="1:2">
      <c r="A371" s="277" t="s">
        <v>814</v>
      </c>
      <c r="B371" s="278">
        <v>7366296000108</v>
      </c>
    </row>
    <row r="372" spans="1:2">
      <c r="A372" s="277" t="s">
        <v>815</v>
      </c>
      <c r="B372" s="277" t="s">
        <v>716</v>
      </c>
    </row>
    <row r="373" spans="1:2">
      <c r="A373" s="277" t="s">
        <v>816</v>
      </c>
      <c r="B373" s="279" t="s">
        <v>361</v>
      </c>
    </row>
    <row r="374" spans="1:2">
      <c r="A374" s="277" t="s">
        <v>817</v>
      </c>
      <c r="B374" s="277" t="s">
        <v>608</v>
      </c>
    </row>
    <row r="375" spans="1:2">
      <c r="A375" s="277" t="s">
        <v>818</v>
      </c>
      <c r="B375" s="277" t="s">
        <v>634</v>
      </c>
    </row>
    <row r="376" spans="1:2">
      <c r="A376" s="277" t="s">
        <v>819</v>
      </c>
      <c r="B376" s="278">
        <v>31027407000136</v>
      </c>
    </row>
    <row r="377" spans="1:2">
      <c r="A377" s="277" t="s">
        <v>820</v>
      </c>
      <c r="B377" s="277" t="s">
        <v>821</v>
      </c>
    </row>
    <row r="378" spans="1:2">
      <c r="A378" s="277" t="s">
        <v>822</v>
      </c>
      <c r="B378" s="277" t="s">
        <v>823</v>
      </c>
    </row>
    <row r="379" spans="1:2">
      <c r="A379" s="277" t="s">
        <v>824</v>
      </c>
      <c r="B379" s="277" t="s">
        <v>825</v>
      </c>
    </row>
    <row r="380" spans="1:2">
      <c r="A380" s="277" t="s">
        <v>826</v>
      </c>
      <c r="B380" s="277" t="s">
        <v>827</v>
      </c>
    </row>
    <row r="381" spans="1:2">
      <c r="A381" s="277" t="s">
        <v>828</v>
      </c>
      <c r="B381" s="277" t="s">
        <v>829</v>
      </c>
    </row>
    <row r="382" spans="1:2">
      <c r="A382" s="277" t="s">
        <v>830</v>
      </c>
      <c r="B382" s="277" t="s">
        <v>831</v>
      </c>
    </row>
    <row r="383" spans="1:2">
      <c r="A383" s="277" t="s">
        <v>832</v>
      </c>
      <c r="B383" s="277" t="s">
        <v>797</v>
      </c>
    </row>
    <row r="384" spans="1:2">
      <c r="A384" s="277" t="s">
        <v>833</v>
      </c>
      <c r="B384" s="277" t="s">
        <v>834</v>
      </c>
    </row>
    <row r="385" spans="1:2">
      <c r="A385" s="277" t="s">
        <v>835</v>
      </c>
      <c r="B385" s="277" t="s">
        <v>793</v>
      </c>
    </row>
    <row r="386" spans="1:2">
      <c r="A386" s="277" t="s">
        <v>836</v>
      </c>
      <c r="B386" s="277" t="s">
        <v>781</v>
      </c>
    </row>
    <row r="387" spans="1:2">
      <c r="A387" s="277" t="s">
        <v>837</v>
      </c>
      <c r="B387" s="277" t="s">
        <v>781</v>
      </c>
    </row>
    <row r="388" spans="1:2">
      <c r="A388" s="277" t="s">
        <v>838</v>
      </c>
      <c r="B388" s="277" t="s">
        <v>839</v>
      </c>
    </row>
    <row r="389" spans="1:2">
      <c r="A389" s="277" t="s">
        <v>840</v>
      </c>
      <c r="B389" s="277" t="s">
        <v>841</v>
      </c>
    </row>
    <row r="390" spans="1:2">
      <c r="A390" s="277" t="s">
        <v>826</v>
      </c>
      <c r="B390" s="277" t="s">
        <v>827</v>
      </c>
    </row>
    <row r="391" spans="1:2">
      <c r="A391" s="277" t="s">
        <v>842</v>
      </c>
      <c r="B391" s="277" t="s">
        <v>843</v>
      </c>
    </row>
    <row r="392" spans="1:2">
      <c r="A392" s="277" t="s">
        <v>763</v>
      </c>
      <c r="B392" s="277" t="s">
        <v>764</v>
      </c>
    </row>
    <row r="393" spans="1:2">
      <c r="A393" s="277" t="s">
        <v>836</v>
      </c>
      <c r="B393" s="277" t="s">
        <v>781</v>
      </c>
    </row>
    <row r="394" spans="1:2">
      <c r="A394" s="277" t="s">
        <v>786</v>
      </c>
      <c r="B394" s="277" t="s">
        <v>787</v>
      </c>
    </row>
    <row r="395" spans="1:2">
      <c r="A395" s="277" t="s">
        <v>755</v>
      </c>
      <c r="B395" s="277" t="s">
        <v>756</v>
      </c>
    </row>
    <row r="396" spans="1:2">
      <c r="A396" s="277" t="s">
        <v>836</v>
      </c>
      <c r="B396" s="277" t="s">
        <v>781</v>
      </c>
    </row>
    <row r="397" spans="1:2">
      <c r="A397" s="277" t="s">
        <v>759</v>
      </c>
      <c r="B397" s="277" t="s">
        <v>760</v>
      </c>
    </row>
    <row r="398" spans="1:2">
      <c r="A398" s="277" t="s">
        <v>749</v>
      </c>
      <c r="B398" s="277" t="s">
        <v>750</v>
      </c>
    </row>
    <row r="399" spans="1:2">
      <c r="A399" s="277" t="s">
        <v>765</v>
      </c>
      <c r="B399" s="277" t="s">
        <v>766</v>
      </c>
    </row>
    <row r="400" spans="1:2">
      <c r="A400" s="277" t="s">
        <v>844</v>
      </c>
      <c r="B400" s="277" t="s">
        <v>845</v>
      </c>
    </row>
    <row r="401" spans="1:2">
      <c r="A401" s="277" t="s">
        <v>782</v>
      </c>
      <c r="B401" s="277" t="s">
        <v>783</v>
      </c>
    </row>
    <row r="402" spans="1:2">
      <c r="A402" s="277" t="s">
        <v>741</v>
      </c>
      <c r="B402" s="277" t="s">
        <v>742</v>
      </c>
    </row>
    <row r="403" spans="1:2">
      <c r="A403" s="277" t="s">
        <v>774</v>
      </c>
      <c r="B403" s="277" t="s">
        <v>775</v>
      </c>
    </row>
    <row r="404" spans="1:2">
      <c r="A404" s="277" t="s">
        <v>786</v>
      </c>
      <c r="B404" s="277" t="s">
        <v>787</v>
      </c>
    </row>
    <row r="405" spans="1:2">
      <c r="A405" s="277" t="s">
        <v>733</v>
      </c>
      <c r="B405" s="277" t="s">
        <v>734</v>
      </c>
    </row>
    <row r="406" spans="1:2">
      <c r="A406" s="277" t="s">
        <v>735</v>
      </c>
      <c r="B406" s="277" t="s">
        <v>736</v>
      </c>
    </row>
    <row r="407" spans="1:2">
      <c r="A407" s="277" t="s">
        <v>846</v>
      </c>
      <c r="B407" s="277" t="s">
        <v>847</v>
      </c>
    </row>
    <row r="408" spans="1:2">
      <c r="A408" s="277" t="s">
        <v>848</v>
      </c>
      <c r="B408" s="277" t="s">
        <v>849</v>
      </c>
    </row>
    <row r="409" spans="1:2">
      <c r="A409" s="277" t="s">
        <v>850</v>
      </c>
      <c r="B409" s="277" t="s">
        <v>851</v>
      </c>
    </row>
    <row r="410" spans="1:2">
      <c r="A410" s="277" t="s">
        <v>826</v>
      </c>
      <c r="B410" s="277" t="s">
        <v>827</v>
      </c>
    </row>
    <row r="411" spans="1:2">
      <c r="A411" s="277" t="s">
        <v>733</v>
      </c>
      <c r="B411" s="277" t="s">
        <v>734</v>
      </c>
    </row>
    <row r="412" spans="1:2">
      <c r="A412" s="277" t="s">
        <v>852</v>
      </c>
      <c r="B412" s="277" t="s">
        <v>853</v>
      </c>
    </row>
    <row r="413" spans="1:2">
      <c r="A413" s="277" t="s">
        <v>854</v>
      </c>
      <c r="B413" s="277" t="s">
        <v>853</v>
      </c>
    </row>
    <row r="414" spans="1:2">
      <c r="A414" s="277" t="s">
        <v>855</v>
      </c>
      <c r="B414" s="277" t="s">
        <v>856</v>
      </c>
    </row>
    <row r="415" spans="1:2">
      <c r="A415" s="277" t="s">
        <v>857</v>
      </c>
      <c r="B415" s="277" t="s">
        <v>858</v>
      </c>
    </row>
    <row r="416" spans="1:2">
      <c r="A416" s="277" t="s">
        <v>859</v>
      </c>
      <c r="B416" s="277" t="s">
        <v>860</v>
      </c>
    </row>
    <row r="417" spans="1:2">
      <c r="A417" s="277" t="s">
        <v>861</v>
      </c>
      <c r="B417" s="277" t="s">
        <v>363</v>
      </c>
    </row>
    <row r="418" spans="1:2">
      <c r="A418" s="277" t="s">
        <v>862</v>
      </c>
      <c r="B418" s="277" t="s">
        <v>863</v>
      </c>
    </row>
    <row r="419" spans="1:2">
      <c r="A419" s="277" t="s">
        <v>864</v>
      </c>
      <c r="B419" s="277" t="s">
        <v>865</v>
      </c>
    </row>
    <row r="420" spans="1:2">
      <c r="A420" s="277" t="s">
        <v>866</v>
      </c>
      <c r="B420" s="277" t="s">
        <v>867</v>
      </c>
    </row>
    <row r="421" spans="1:2">
      <c r="A421" s="277" t="s">
        <v>868</v>
      </c>
      <c r="B421" s="277" t="s">
        <v>869</v>
      </c>
    </row>
    <row r="422" spans="1:2">
      <c r="A422" s="277" t="s">
        <v>866</v>
      </c>
      <c r="B422" s="277" t="s">
        <v>867</v>
      </c>
    </row>
    <row r="423" spans="1:2">
      <c r="A423" s="277" t="s">
        <v>870</v>
      </c>
      <c r="B423" s="277" t="s">
        <v>461</v>
      </c>
    </row>
    <row r="424" spans="1:2">
      <c r="A424" s="277" t="s">
        <v>871</v>
      </c>
      <c r="B424" s="277" t="s">
        <v>872</v>
      </c>
    </row>
    <row r="425" spans="1:2">
      <c r="A425" s="277" t="s">
        <v>873</v>
      </c>
      <c r="B425" s="277" t="s">
        <v>504</v>
      </c>
    </row>
    <row r="426" spans="1:2">
      <c r="A426" s="277" t="s">
        <v>874</v>
      </c>
      <c r="B426" s="277" t="s">
        <v>875</v>
      </c>
    </row>
    <row r="427" spans="1:2">
      <c r="A427" s="277" t="s">
        <v>876</v>
      </c>
      <c r="B427" s="277" t="s">
        <v>865</v>
      </c>
    </row>
    <row r="428" spans="1:2">
      <c r="A428" s="277" t="s">
        <v>595</v>
      </c>
      <c r="B428" s="277" t="s">
        <v>596</v>
      </c>
    </row>
    <row r="429" spans="1:2">
      <c r="A429" s="277" t="s">
        <v>877</v>
      </c>
      <c r="B429" s="277" t="s">
        <v>827</v>
      </c>
    </row>
    <row r="430" spans="1:2">
      <c r="A430" s="277" t="s">
        <v>878</v>
      </c>
      <c r="B430" s="278">
        <v>19349009000130</v>
      </c>
    </row>
    <row r="431" spans="1:2">
      <c r="A431" s="277" t="s">
        <v>879</v>
      </c>
      <c r="B431" s="277" t="s">
        <v>880</v>
      </c>
    </row>
    <row r="432" spans="1:2">
      <c r="A432" s="277" t="s">
        <v>881</v>
      </c>
      <c r="B432" s="277" t="s">
        <v>882</v>
      </c>
    </row>
    <row r="433" spans="1:2">
      <c r="A433" s="277" t="s">
        <v>883</v>
      </c>
      <c r="B433" s="277" t="s">
        <v>884</v>
      </c>
    </row>
    <row r="434" spans="1:2">
      <c r="A434" s="277" t="s">
        <v>885</v>
      </c>
      <c r="B434" s="277" t="s">
        <v>886</v>
      </c>
    </row>
    <row r="435" spans="1:2">
      <c r="A435" s="277" t="s">
        <v>887</v>
      </c>
      <c r="B435" s="277" t="s">
        <v>888</v>
      </c>
    </row>
    <row r="436" spans="1:2">
      <c r="A436" s="277" t="s">
        <v>889</v>
      </c>
      <c r="B436" s="277" t="s">
        <v>890</v>
      </c>
    </row>
    <row r="437" spans="1:2">
      <c r="A437" s="277" t="s">
        <v>864</v>
      </c>
      <c r="B437" s="277" t="s">
        <v>891</v>
      </c>
    </row>
    <row r="438" spans="1:2">
      <c r="A438" s="277" t="s">
        <v>382</v>
      </c>
      <c r="B438" s="277" t="s">
        <v>892</v>
      </c>
    </row>
    <row r="439" spans="1:2">
      <c r="A439" s="277" t="s">
        <v>792</v>
      </c>
      <c r="B439" s="277" t="s">
        <v>793</v>
      </c>
    </row>
    <row r="440" spans="1:2">
      <c r="A440" s="277" t="s">
        <v>763</v>
      </c>
      <c r="B440" s="277" t="s">
        <v>764</v>
      </c>
    </row>
    <row r="441" spans="1:2">
      <c r="A441" s="277" t="s">
        <v>893</v>
      </c>
      <c r="B441" s="277" t="s">
        <v>894</v>
      </c>
    </row>
    <row r="442" spans="1:2">
      <c r="A442" s="277" t="s">
        <v>877</v>
      </c>
      <c r="B442" s="277" t="s">
        <v>827</v>
      </c>
    </row>
    <row r="443" spans="1:2">
      <c r="A443" s="277" t="s">
        <v>895</v>
      </c>
      <c r="B443" s="277" t="s">
        <v>831</v>
      </c>
    </row>
    <row r="444" spans="1:2">
      <c r="A444" s="277" t="s">
        <v>896</v>
      </c>
      <c r="B444" s="278">
        <v>27721364000117</v>
      </c>
    </row>
    <row r="445" spans="1:2" ht="15.6">
      <c r="A445" s="277" t="s">
        <v>897</v>
      </c>
      <c r="B445" s="282" t="s">
        <v>485</v>
      </c>
    </row>
    <row r="446" spans="1:2">
      <c r="A446" s="277" t="s">
        <v>898</v>
      </c>
      <c r="B446" s="277" t="s">
        <v>829</v>
      </c>
    </row>
    <row r="447" spans="1:2">
      <c r="A447" s="277" t="s">
        <v>899</v>
      </c>
      <c r="B447" s="277" t="s">
        <v>801</v>
      </c>
    </row>
    <row r="448" spans="1:2">
      <c r="A448" s="277" t="s">
        <v>900</v>
      </c>
      <c r="B448" s="277" t="s">
        <v>901</v>
      </c>
    </row>
    <row r="449" spans="1:2">
      <c r="A449" s="277" t="s">
        <v>902</v>
      </c>
      <c r="B449" s="285" t="s">
        <v>446</v>
      </c>
    </row>
    <row r="450" spans="1:2">
      <c r="A450" s="277" t="s">
        <v>903</v>
      </c>
      <c r="B450" s="278">
        <v>85822000112</v>
      </c>
    </row>
    <row r="451" spans="1:2">
      <c r="A451" s="277" t="s">
        <v>903</v>
      </c>
      <c r="B451" s="278">
        <v>85822000112</v>
      </c>
    </row>
    <row r="452" spans="1:2">
      <c r="A452" s="277" t="s">
        <v>904</v>
      </c>
      <c r="B452" s="277" t="s">
        <v>810</v>
      </c>
    </row>
    <row r="453" spans="1:2">
      <c r="A453" s="277" t="s">
        <v>904</v>
      </c>
      <c r="B453" s="277" t="s">
        <v>810</v>
      </c>
    </row>
    <row r="454" spans="1:2">
      <c r="A454" s="277" t="s">
        <v>905</v>
      </c>
      <c r="B454" s="277" t="s">
        <v>906</v>
      </c>
    </row>
    <row r="455" spans="1:2">
      <c r="A455" s="277" t="s">
        <v>907</v>
      </c>
      <c r="B455" s="277" t="s">
        <v>851</v>
      </c>
    </row>
    <row r="456" spans="1:2">
      <c r="A456" s="277" t="s">
        <v>908</v>
      </c>
      <c r="B456" s="277" t="s">
        <v>856</v>
      </c>
    </row>
    <row r="457" spans="1:2">
      <c r="A457" s="277" t="s">
        <v>909</v>
      </c>
      <c r="B457" s="277" t="s">
        <v>608</v>
      </c>
    </row>
    <row r="458" spans="1:2">
      <c r="A458" s="277" t="s">
        <v>910</v>
      </c>
      <c r="B458" s="278">
        <v>68583954000108</v>
      </c>
    </row>
    <row r="459" spans="1:2">
      <c r="A459" s="277" t="s">
        <v>911</v>
      </c>
      <c r="B459" s="277" t="s">
        <v>882</v>
      </c>
    </row>
    <row r="460" spans="1:2">
      <c r="A460" s="277" t="s">
        <v>912</v>
      </c>
      <c r="B460" s="277" t="s">
        <v>872</v>
      </c>
    </row>
    <row r="461" spans="1:2">
      <c r="A461" s="277" t="s">
        <v>913</v>
      </c>
      <c r="B461" s="277" t="s">
        <v>875</v>
      </c>
    </row>
    <row r="462" spans="1:2">
      <c r="A462" s="277" t="s">
        <v>874</v>
      </c>
      <c r="B462" s="277" t="s">
        <v>875</v>
      </c>
    </row>
    <row r="463" spans="1:2">
      <c r="A463" s="277" t="s">
        <v>914</v>
      </c>
      <c r="B463" s="278">
        <v>20650862000177</v>
      </c>
    </row>
    <row r="464" spans="1:2">
      <c r="A464" s="277" t="s">
        <v>915</v>
      </c>
      <c r="B464" s="277" t="s">
        <v>916</v>
      </c>
    </row>
    <row r="465" spans="1:2">
      <c r="A465" s="277" t="s">
        <v>917</v>
      </c>
      <c r="B465" s="277" t="s">
        <v>918</v>
      </c>
    </row>
    <row r="466" spans="1:2">
      <c r="A466" s="277" t="s">
        <v>919</v>
      </c>
      <c r="B466" s="277" t="s">
        <v>920</v>
      </c>
    </row>
    <row r="467" spans="1:2">
      <c r="A467" s="277" t="s">
        <v>921</v>
      </c>
      <c r="B467" s="277" t="s">
        <v>922</v>
      </c>
    </row>
    <row r="468" spans="1:2">
      <c r="A468" s="277" t="s">
        <v>923</v>
      </c>
      <c r="B468" s="277" t="s">
        <v>894</v>
      </c>
    </row>
    <row r="469" spans="1:2">
      <c r="A469" s="277" t="s">
        <v>905</v>
      </c>
      <c r="B469" s="277" t="s">
        <v>906</v>
      </c>
    </row>
    <row r="470" spans="1:2">
      <c r="A470" s="277" t="s">
        <v>924</v>
      </c>
      <c r="B470" s="277" t="s">
        <v>925</v>
      </c>
    </row>
    <row r="471" spans="1:2">
      <c r="A471" s="277" t="s">
        <v>926</v>
      </c>
      <c r="B471" s="277" t="s">
        <v>927</v>
      </c>
    </row>
    <row r="472" spans="1:2">
      <c r="A472" s="277" t="s">
        <v>905</v>
      </c>
      <c r="B472" s="277" t="s">
        <v>906</v>
      </c>
    </row>
    <row r="473" spans="1:2">
      <c r="A473" s="277" t="s">
        <v>915</v>
      </c>
      <c r="B473" s="277" t="s">
        <v>916</v>
      </c>
    </row>
    <row r="474" spans="1:2">
      <c r="A474" s="277" t="s">
        <v>928</v>
      </c>
      <c r="B474" s="277" t="s">
        <v>375</v>
      </c>
    </row>
    <row r="475" spans="1:2">
      <c r="A475" s="277" t="s">
        <v>929</v>
      </c>
      <c r="B475" s="277" t="s">
        <v>849</v>
      </c>
    </row>
    <row r="476" spans="1:2">
      <c r="A476" s="277" t="s">
        <v>930</v>
      </c>
      <c r="B476" s="277" t="s">
        <v>931</v>
      </c>
    </row>
    <row r="477" spans="1:2">
      <c r="A477" s="277" t="s">
        <v>932</v>
      </c>
      <c r="B477" s="277" t="s">
        <v>918</v>
      </c>
    </row>
    <row r="478" spans="1:2">
      <c r="A478" s="277" t="s">
        <v>933</v>
      </c>
      <c r="B478" s="277" t="s">
        <v>934</v>
      </c>
    </row>
    <row r="479" spans="1:2">
      <c r="A479" s="277" t="s">
        <v>935</v>
      </c>
      <c r="B479" s="277" t="s">
        <v>936</v>
      </c>
    </row>
    <row r="480" spans="1:2">
      <c r="A480" s="277" t="s">
        <v>937</v>
      </c>
      <c r="B480" s="277" t="s">
        <v>938</v>
      </c>
    </row>
    <row r="481" spans="1:2">
      <c r="A481" s="277" t="s">
        <v>939</v>
      </c>
      <c r="B481" s="277" t="s">
        <v>940</v>
      </c>
    </row>
    <row r="482" spans="1:2">
      <c r="A482" s="277" t="s">
        <v>941</v>
      </c>
      <c r="B482" s="277" t="s">
        <v>942</v>
      </c>
    </row>
    <row r="483" spans="1:2">
      <c r="A483" s="277" t="s">
        <v>943</v>
      </c>
      <c r="B483" s="272" t="s">
        <v>944</v>
      </c>
    </row>
    <row r="484" spans="1:2">
      <c r="A484" s="277" t="s">
        <v>945</v>
      </c>
      <c r="B484" s="277" t="s">
        <v>946</v>
      </c>
    </row>
    <row r="485" spans="1:2">
      <c r="A485" s="277" t="s">
        <v>945</v>
      </c>
      <c r="B485" s="277" t="s">
        <v>946</v>
      </c>
    </row>
    <row r="486" spans="1:2">
      <c r="A486" s="277" t="s">
        <v>947</v>
      </c>
      <c r="B486" s="277" t="s">
        <v>948</v>
      </c>
    </row>
    <row r="487" spans="1:2">
      <c r="A487" s="277" t="s">
        <v>949</v>
      </c>
      <c r="B487" s="277" t="s">
        <v>950</v>
      </c>
    </row>
    <row r="488" spans="1:2">
      <c r="A488" s="277" t="s">
        <v>951</v>
      </c>
      <c r="B488" s="277" t="s">
        <v>952</v>
      </c>
    </row>
    <row r="489" spans="1:2">
      <c r="A489" s="277" t="s">
        <v>953</v>
      </c>
      <c r="B489" s="277" t="s">
        <v>954</v>
      </c>
    </row>
    <row r="490" spans="1:2">
      <c r="A490" s="277" t="s">
        <v>955</v>
      </c>
      <c r="B490" s="277" t="s">
        <v>956</v>
      </c>
    </row>
    <row r="491" spans="1:2">
      <c r="A491" s="277" t="s">
        <v>957</v>
      </c>
      <c r="B491" s="277" t="s">
        <v>958</v>
      </c>
    </row>
    <row r="492" spans="1:2">
      <c r="A492" s="277" t="s">
        <v>959</v>
      </c>
      <c r="B492" s="277" t="s">
        <v>960</v>
      </c>
    </row>
    <row r="493" spans="1:2">
      <c r="A493" s="277" t="s">
        <v>961</v>
      </c>
      <c r="B493" s="277" t="s">
        <v>962</v>
      </c>
    </row>
    <row r="494" spans="1:2">
      <c r="A494" s="277" t="s">
        <v>963</v>
      </c>
      <c r="B494" s="277" t="s">
        <v>964</v>
      </c>
    </row>
    <row r="495" spans="1:2">
      <c r="A495" s="277" t="s">
        <v>965</v>
      </c>
      <c r="B495" s="277" t="s">
        <v>966</v>
      </c>
    </row>
    <row r="496" spans="1:2">
      <c r="A496" s="277" t="s">
        <v>967</v>
      </c>
      <c r="B496" s="277" t="s">
        <v>968</v>
      </c>
    </row>
    <row r="497" spans="1:2">
      <c r="A497" s="277" t="s">
        <v>969</v>
      </c>
      <c r="B497" s="277" t="s">
        <v>970</v>
      </c>
    </row>
    <row r="498" spans="1:2">
      <c r="A498" s="277" t="s">
        <v>971</v>
      </c>
      <c r="B498" s="277" t="s">
        <v>972</v>
      </c>
    </row>
    <row r="499" spans="1:2">
      <c r="A499" s="277" t="s">
        <v>973</v>
      </c>
      <c r="B499" s="277" t="s">
        <v>974</v>
      </c>
    </row>
    <row r="500" spans="1:2">
      <c r="A500" s="277" t="s">
        <v>975</v>
      </c>
      <c r="B500" s="277" t="s">
        <v>976</v>
      </c>
    </row>
    <row r="501" spans="1:2">
      <c r="A501" s="277" t="s">
        <v>977</v>
      </c>
      <c r="B501" s="277" t="s">
        <v>978</v>
      </c>
    </row>
    <row r="502" spans="1:2">
      <c r="A502" s="277" t="s">
        <v>979</v>
      </c>
      <c r="B502" s="277" t="s">
        <v>980</v>
      </c>
    </row>
    <row r="503" spans="1:2">
      <c r="A503" s="277" t="s">
        <v>981</v>
      </c>
      <c r="B503" s="277" t="s">
        <v>980</v>
      </c>
    </row>
    <row r="504" spans="1:2">
      <c r="A504" s="277" t="s">
        <v>982</v>
      </c>
      <c r="B504" s="277" t="s">
        <v>983</v>
      </c>
    </row>
    <row r="505" spans="1:2">
      <c r="A505" s="277" t="s">
        <v>984</v>
      </c>
      <c r="B505" s="277" t="s">
        <v>985</v>
      </c>
    </row>
    <row r="506" spans="1:2">
      <c r="A506" s="277" t="s">
        <v>986</v>
      </c>
      <c r="B506" s="277" t="s">
        <v>987</v>
      </c>
    </row>
    <row r="507" spans="1:2">
      <c r="A507" s="277" t="s">
        <v>988</v>
      </c>
      <c r="B507" s="277" t="s">
        <v>989</v>
      </c>
    </row>
    <row r="508" spans="1:2">
      <c r="A508" s="277" t="s">
        <v>990</v>
      </c>
      <c r="B508" s="277" t="s">
        <v>991</v>
      </c>
    </row>
    <row r="509" spans="1:2">
      <c r="A509" s="277" t="s">
        <v>992</v>
      </c>
      <c r="B509" s="277" t="s">
        <v>993</v>
      </c>
    </row>
    <row r="510" spans="1:2">
      <c r="A510" s="277" t="s">
        <v>994</v>
      </c>
      <c r="B510" s="277" t="s">
        <v>995</v>
      </c>
    </row>
    <row r="511" spans="1:2">
      <c r="A511" s="277" t="s">
        <v>996</v>
      </c>
      <c r="B511" s="277" t="s">
        <v>997</v>
      </c>
    </row>
    <row r="512" spans="1:2">
      <c r="A512" s="277" t="s">
        <v>998</v>
      </c>
      <c r="B512" s="277" t="s">
        <v>999</v>
      </c>
    </row>
    <row r="513" spans="1:2">
      <c r="A513" s="277" t="s">
        <v>1000</v>
      </c>
      <c r="B513" s="277" t="s">
        <v>1001</v>
      </c>
    </row>
    <row r="514" spans="1:2">
      <c r="A514" s="277" t="s">
        <v>1002</v>
      </c>
      <c r="B514" s="277" t="s">
        <v>1003</v>
      </c>
    </row>
    <row r="515" spans="1:2">
      <c r="A515" s="277" t="s">
        <v>1004</v>
      </c>
      <c r="B515" s="277" t="s">
        <v>1005</v>
      </c>
    </row>
    <row r="516" spans="1:2">
      <c r="A516" s="277" t="s">
        <v>1006</v>
      </c>
      <c r="B516" s="277" t="s">
        <v>1007</v>
      </c>
    </row>
    <row r="517" spans="1:2">
      <c r="A517" s="277" t="s">
        <v>1008</v>
      </c>
      <c r="B517" s="277" t="s">
        <v>1009</v>
      </c>
    </row>
    <row r="518" spans="1:2">
      <c r="A518" s="277" t="s">
        <v>1010</v>
      </c>
      <c r="B518" s="277" t="s">
        <v>1011</v>
      </c>
    </row>
    <row r="519" spans="1:2">
      <c r="A519" s="277" t="s">
        <v>1012</v>
      </c>
      <c r="B519" s="277" t="s">
        <v>1013</v>
      </c>
    </row>
    <row r="520" spans="1:2">
      <c r="A520" s="277" t="s">
        <v>1014</v>
      </c>
      <c r="B520" s="277" t="s">
        <v>1015</v>
      </c>
    </row>
    <row r="521" spans="1:2">
      <c r="A521" s="277" t="s">
        <v>1016</v>
      </c>
      <c r="B521" s="277" t="s">
        <v>1017</v>
      </c>
    </row>
    <row r="522" spans="1:2">
      <c r="A522" s="277" t="s">
        <v>1018</v>
      </c>
      <c r="B522" s="277" t="s">
        <v>1019</v>
      </c>
    </row>
    <row r="523" spans="1:2">
      <c r="A523" s="277" t="s">
        <v>1020</v>
      </c>
      <c r="B523" s="277" t="s">
        <v>1021</v>
      </c>
    </row>
    <row r="524" spans="1:2">
      <c r="A524" s="277" t="s">
        <v>1022</v>
      </c>
      <c r="B524" s="277" t="s">
        <v>1023</v>
      </c>
    </row>
    <row r="525" spans="1:2">
      <c r="A525" s="277" t="s">
        <v>1024</v>
      </c>
      <c r="B525" s="277" t="s">
        <v>1025</v>
      </c>
    </row>
    <row r="526" spans="1:2">
      <c r="A526" s="277" t="s">
        <v>1026</v>
      </c>
      <c r="B526" s="277" t="s">
        <v>1027</v>
      </c>
    </row>
    <row r="527" spans="1:2">
      <c r="A527" s="277" t="s">
        <v>1028</v>
      </c>
      <c r="B527" s="277" t="s">
        <v>1029</v>
      </c>
    </row>
    <row r="528" spans="1:2">
      <c r="A528" s="277" t="s">
        <v>1030</v>
      </c>
      <c r="B528" s="277" t="s">
        <v>1031</v>
      </c>
    </row>
    <row r="529" spans="1:2">
      <c r="A529" s="277" t="s">
        <v>1032</v>
      </c>
      <c r="B529" s="277" t="s">
        <v>1033</v>
      </c>
    </row>
    <row r="530" spans="1:2">
      <c r="A530" s="277" t="s">
        <v>1034</v>
      </c>
      <c r="B530" s="277" t="s">
        <v>1035</v>
      </c>
    </row>
    <row r="531" spans="1:2">
      <c r="A531" s="277" t="s">
        <v>1036</v>
      </c>
      <c r="B531" s="277" t="s">
        <v>1037</v>
      </c>
    </row>
    <row r="532" spans="1:2">
      <c r="A532" s="277" t="s">
        <v>1038</v>
      </c>
      <c r="B532" s="277" t="s">
        <v>1039</v>
      </c>
    </row>
    <row r="533" spans="1:2">
      <c r="A533" s="277" t="s">
        <v>939</v>
      </c>
      <c r="B533" s="277" t="s">
        <v>940</v>
      </c>
    </row>
    <row r="534" spans="1:2">
      <c r="A534" s="277" t="s">
        <v>1040</v>
      </c>
      <c r="B534" s="277" t="s">
        <v>1041</v>
      </c>
    </row>
    <row r="535" spans="1:2">
      <c r="A535" s="277" t="s">
        <v>1008</v>
      </c>
      <c r="B535" s="277" t="s">
        <v>1009</v>
      </c>
    </row>
    <row r="536" spans="1:2">
      <c r="A536" s="277" t="s">
        <v>990</v>
      </c>
      <c r="B536" s="277" t="s">
        <v>991</v>
      </c>
    </row>
    <row r="537" spans="1:2">
      <c r="A537" s="277" t="s">
        <v>1042</v>
      </c>
      <c r="B537" s="277" t="s">
        <v>1043</v>
      </c>
    </row>
    <row r="538" spans="1:2">
      <c r="A538" s="277" t="s">
        <v>1044</v>
      </c>
      <c r="B538" s="277" t="s">
        <v>1072</v>
      </c>
    </row>
    <row r="539" spans="1:2">
      <c r="A539" s="277" t="s">
        <v>1045</v>
      </c>
      <c r="B539" s="277" t="s">
        <v>1046</v>
      </c>
    </row>
    <row r="540" spans="1:2">
      <c r="A540" s="277" t="s">
        <v>1042</v>
      </c>
      <c r="B540" s="277" t="s">
        <v>1043</v>
      </c>
    </row>
    <row r="541" spans="1:2">
      <c r="A541" s="277" t="s">
        <v>1047</v>
      </c>
      <c r="B541" s="273" t="s">
        <v>1048</v>
      </c>
    </row>
    <row r="542" spans="1:2">
      <c r="A542" s="277" t="s">
        <v>1049</v>
      </c>
      <c r="B542" s="273" t="s">
        <v>1050</v>
      </c>
    </row>
    <row r="543" spans="1:2">
      <c r="A543" s="277" t="s">
        <v>1051</v>
      </c>
      <c r="B543" s="273" t="s">
        <v>1052</v>
      </c>
    </row>
    <row r="544" spans="1:2">
      <c r="A544" s="277" t="s">
        <v>1053</v>
      </c>
      <c r="B544" s="273" t="s">
        <v>1054</v>
      </c>
    </row>
    <row r="545" spans="1:2">
      <c r="A545" s="277" t="s">
        <v>1055</v>
      </c>
      <c r="B545" s="273" t="s">
        <v>1056</v>
      </c>
    </row>
    <row r="546" spans="1:2">
      <c r="A546" s="277" t="s">
        <v>1057</v>
      </c>
      <c r="B546" s="273" t="s">
        <v>1058</v>
      </c>
    </row>
    <row r="547" spans="1:2">
      <c r="A547" s="277" t="s">
        <v>1059</v>
      </c>
      <c r="B547" s="273" t="s">
        <v>1060</v>
      </c>
    </row>
    <row r="548" spans="1:2">
      <c r="A548" s="277" t="s">
        <v>1061</v>
      </c>
      <c r="B548" s="273" t="s">
        <v>1062</v>
      </c>
    </row>
    <row r="549" spans="1:2">
      <c r="A549" s="277" t="s">
        <v>1063</v>
      </c>
      <c r="B549" s="273" t="s">
        <v>1064</v>
      </c>
    </row>
    <row r="550" spans="1:2">
      <c r="A550" s="277" t="s">
        <v>1065</v>
      </c>
      <c r="B550" s="272" t="s">
        <v>1066</v>
      </c>
    </row>
    <row r="551" spans="1:2">
      <c r="A551" s="277" t="s">
        <v>1067</v>
      </c>
      <c r="B551" s="274" t="s">
        <v>1068</v>
      </c>
    </row>
    <row r="552" spans="1:2">
      <c r="A552" s="277" t="s">
        <v>1069</v>
      </c>
      <c r="B552" s="275" t="s">
        <v>1070</v>
      </c>
    </row>
    <row r="553" spans="1:2">
      <c r="A553" s="277" t="s">
        <v>1042</v>
      </c>
      <c r="B553" s="277" t="s">
        <v>1043</v>
      </c>
    </row>
    <row r="554" spans="1:2">
      <c r="A554" s="277" t="s">
        <v>1071</v>
      </c>
      <c r="B554" s="277" t="s">
        <v>1072</v>
      </c>
    </row>
    <row r="555" spans="1:2">
      <c r="A555" s="277" t="s">
        <v>1044</v>
      </c>
      <c r="B555" s="277" t="s">
        <v>1073</v>
      </c>
    </row>
    <row r="556" spans="1:2">
      <c r="A556" s="277" t="s">
        <v>1074</v>
      </c>
      <c r="B556" s="277" t="s">
        <v>1075</v>
      </c>
    </row>
    <row r="557" spans="1:2">
      <c r="A557" s="277" t="s">
        <v>1076</v>
      </c>
      <c r="B557" s="277" t="s">
        <v>1077</v>
      </c>
    </row>
    <row r="558" spans="1:2">
      <c r="A558" s="277" t="s">
        <v>1078</v>
      </c>
      <c r="B558" s="277" t="s">
        <v>1079</v>
      </c>
    </row>
    <row r="559" spans="1:2">
      <c r="A559" s="277" t="s">
        <v>1080</v>
      </c>
      <c r="B559" s="277" t="s">
        <v>1081</v>
      </c>
    </row>
    <row r="560" spans="1:2">
      <c r="A560" s="277" t="s">
        <v>1082</v>
      </c>
      <c r="B560" s="277" t="s">
        <v>1083</v>
      </c>
    </row>
    <row r="561" spans="1:2">
      <c r="A561" s="277" t="s">
        <v>1084</v>
      </c>
      <c r="B561" s="277" t="s">
        <v>1085</v>
      </c>
    </row>
    <row r="562" spans="1:2">
      <c r="A562" s="277" t="s">
        <v>1086</v>
      </c>
      <c r="B562" s="277" t="s">
        <v>1087</v>
      </c>
    </row>
    <row r="563" spans="1:2">
      <c r="A563" s="277" t="s">
        <v>1088</v>
      </c>
      <c r="B563" s="277" t="s">
        <v>1089</v>
      </c>
    </row>
    <row r="564" spans="1:2">
      <c r="A564" s="277" t="s">
        <v>1090</v>
      </c>
      <c r="B564" s="277" t="s">
        <v>1091</v>
      </c>
    </row>
    <row r="565" spans="1:2">
      <c r="A565" s="277" t="s">
        <v>1092</v>
      </c>
      <c r="B565" s="277" t="s">
        <v>1093</v>
      </c>
    </row>
    <row r="566" spans="1:2">
      <c r="A566" s="277" t="s">
        <v>1094</v>
      </c>
      <c r="B566" s="277" t="s">
        <v>1095</v>
      </c>
    </row>
    <row r="567" spans="1:2">
      <c r="A567" s="277" t="s">
        <v>1096</v>
      </c>
      <c r="B567" s="277" t="s">
        <v>1097</v>
      </c>
    </row>
    <row r="568" spans="1:2">
      <c r="A568" s="277" t="s">
        <v>1098</v>
      </c>
      <c r="B568" s="277" t="s">
        <v>1099</v>
      </c>
    </row>
    <row r="569" spans="1:2">
      <c r="A569" s="277" t="s">
        <v>1100</v>
      </c>
      <c r="B569" s="277" t="s">
        <v>1101</v>
      </c>
    </row>
    <row r="570" spans="1:2">
      <c r="A570" s="277" t="s">
        <v>1102</v>
      </c>
      <c r="B570" s="279" t="s">
        <v>438</v>
      </c>
    </row>
    <row r="571" spans="1:2">
      <c r="A571" s="277" t="s">
        <v>1103</v>
      </c>
      <c r="B571" s="277" t="s">
        <v>1104</v>
      </c>
    </row>
    <row r="572" spans="1:2">
      <c r="A572" s="277" t="s">
        <v>1105</v>
      </c>
      <c r="B572" s="277" t="s">
        <v>1106</v>
      </c>
    </row>
    <row r="573" spans="1:2">
      <c r="A573" s="277" t="s">
        <v>1107</v>
      </c>
      <c r="B573" s="277" t="s">
        <v>1108</v>
      </c>
    </row>
    <row r="574" spans="1:2">
      <c r="A574" s="277" t="s">
        <v>1109</v>
      </c>
      <c r="B574" s="277" t="s">
        <v>1110</v>
      </c>
    </row>
    <row r="575" spans="1:2">
      <c r="A575" s="277" t="s">
        <v>1111</v>
      </c>
      <c r="B575" s="277" t="s">
        <v>1112</v>
      </c>
    </row>
    <row r="576" spans="1:2">
      <c r="A576" s="277" t="s">
        <v>1113</v>
      </c>
      <c r="B576" s="277" t="s">
        <v>1114</v>
      </c>
    </row>
    <row r="577" spans="1:2">
      <c r="A577" s="277" t="s">
        <v>1115</v>
      </c>
      <c r="B577" s="277" t="s">
        <v>1116</v>
      </c>
    </row>
    <row r="578" spans="1:2">
      <c r="A578" s="277" t="s">
        <v>1117</v>
      </c>
      <c r="B578" s="277" t="s">
        <v>1118</v>
      </c>
    </row>
    <row r="579" spans="1:2">
      <c r="A579" s="277" t="s">
        <v>1119</v>
      </c>
      <c r="B579" s="277" t="s">
        <v>1120</v>
      </c>
    </row>
    <row r="580" spans="1:2">
      <c r="A580" s="214" t="s">
        <v>1523</v>
      </c>
      <c r="B580" s="277" t="s">
        <v>1121</v>
      </c>
    </row>
    <row r="581" spans="1:2">
      <c r="A581" s="277" t="s">
        <v>1122</v>
      </c>
      <c r="B581" s="277" t="s">
        <v>1123</v>
      </c>
    </row>
    <row r="582" spans="1:2">
      <c r="A582" s="277" t="s">
        <v>1124</v>
      </c>
      <c r="B582" s="277" t="s">
        <v>1125</v>
      </c>
    </row>
    <row r="583" spans="1:2">
      <c r="A583" s="277" t="s">
        <v>1126</v>
      </c>
      <c r="B583" s="277" t="s">
        <v>1127</v>
      </c>
    </row>
    <row r="584" spans="1:2" ht="15.6">
      <c r="A584" s="277" t="s">
        <v>1128</v>
      </c>
      <c r="B584" s="286" t="s">
        <v>1129</v>
      </c>
    </row>
    <row r="585" spans="1:2">
      <c r="A585" s="277" t="s">
        <v>1130</v>
      </c>
      <c r="B585" s="277" t="s">
        <v>1131</v>
      </c>
    </row>
    <row r="586" spans="1:2">
      <c r="A586" s="277" t="s">
        <v>1132</v>
      </c>
      <c r="B586" s="277" t="s">
        <v>1133</v>
      </c>
    </row>
    <row r="587" spans="1:2">
      <c r="A587" s="277" t="s">
        <v>1134</v>
      </c>
      <c r="B587" s="277" t="s">
        <v>1135</v>
      </c>
    </row>
    <row r="588" spans="1:2">
      <c r="A588" s="277" t="s">
        <v>988</v>
      </c>
      <c r="B588" s="277" t="s">
        <v>993</v>
      </c>
    </row>
    <row r="589" spans="1:2">
      <c r="A589" s="277" t="s">
        <v>1136</v>
      </c>
      <c r="B589" s="277" t="s">
        <v>1009</v>
      </c>
    </row>
    <row r="590" spans="1:2">
      <c r="A590" s="277" t="s">
        <v>1044</v>
      </c>
      <c r="B590" s="277" t="s">
        <v>1073</v>
      </c>
    </row>
    <row r="591" spans="1:2">
      <c r="A591" s="277" t="s">
        <v>1137</v>
      </c>
      <c r="B591" s="277" t="s">
        <v>993</v>
      </c>
    </row>
    <row r="592" spans="1:2">
      <c r="A592" s="277" t="s">
        <v>904</v>
      </c>
      <c r="B592" s="277" t="s">
        <v>810</v>
      </c>
    </row>
    <row r="593" spans="1:2">
      <c r="A593" s="277" t="s">
        <v>949</v>
      </c>
      <c r="B593" s="277" t="s">
        <v>950</v>
      </c>
    </row>
    <row r="594" spans="1:2">
      <c r="A594" s="277" t="s">
        <v>953</v>
      </c>
      <c r="B594" s="277" t="s">
        <v>954</v>
      </c>
    </row>
    <row r="595" spans="1:2">
      <c r="A595" s="277" t="s">
        <v>955</v>
      </c>
      <c r="B595" s="277" t="s">
        <v>956</v>
      </c>
    </row>
    <row r="596" spans="1:2">
      <c r="A596" s="277" t="s">
        <v>1138</v>
      </c>
      <c r="B596" s="277" t="s">
        <v>1139</v>
      </c>
    </row>
    <row r="597" spans="1:2">
      <c r="A597" s="277" t="s">
        <v>1140</v>
      </c>
      <c r="B597" s="277" t="s">
        <v>960</v>
      </c>
    </row>
    <row r="598" spans="1:2">
      <c r="A598" s="277" t="s">
        <v>1141</v>
      </c>
      <c r="B598" s="277" t="s">
        <v>966</v>
      </c>
    </row>
    <row r="599" spans="1:2">
      <c r="A599" s="277" t="s">
        <v>1142</v>
      </c>
      <c r="B599" s="277" t="s">
        <v>1143</v>
      </c>
    </row>
    <row r="600" spans="1:2">
      <c r="A600" s="277" t="s">
        <v>967</v>
      </c>
      <c r="B600" s="277" t="s">
        <v>968</v>
      </c>
    </row>
    <row r="601" spans="1:2">
      <c r="A601" s="277" t="s">
        <v>1144</v>
      </c>
      <c r="B601" s="277" t="s">
        <v>976</v>
      </c>
    </row>
    <row r="602" spans="1:2">
      <c r="A602" s="277" t="s">
        <v>1038</v>
      </c>
      <c r="B602" s="277" t="s">
        <v>1039</v>
      </c>
    </row>
    <row r="603" spans="1:2">
      <c r="A603" s="277" t="s">
        <v>979</v>
      </c>
      <c r="B603" s="277" t="s">
        <v>980</v>
      </c>
    </row>
    <row r="604" spans="1:2">
      <c r="A604" s="277" t="s">
        <v>984</v>
      </c>
      <c r="B604" s="277" t="s">
        <v>985</v>
      </c>
    </row>
    <row r="605" spans="1:2">
      <c r="A605" s="277" t="s">
        <v>986</v>
      </c>
      <c r="B605" s="277" t="s">
        <v>987</v>
      </c>
    </row>
    <row r="606" spans="1:2">
      <c r="A606" s="277" t="s">
        <v>1145</v>
      </c>
      <c r="B606" s="277" t="s">
        <v>1146</v>
      </c>
    </row>
    <row r="607" spans="1:2">
      <c r="A607" s="277" t="s">
        <v>1147</v>
      </c>
      <c r="B607" s="277" t="s">
        <v>1148</v>
      </c>
    </row>
    <row r="608" spans="1:2">
      <c r="A608" s="277" t="s">
        <v>1008</v>
      </c>
      <c r="B608" s="277" t="s">
        <v>1009</v>
      </c>
    </row>
    <row r="609" spans="1:2">
      <c r="A609" s="277" t="s">
        <v>982</v>
      </c>
      <c r="B609" s="277" t="s">
        <v>983</v>
      </c>
    </row>
    <row r="610" spans="1:2">
      <c r="A610" s="277" t="s">
        <v>1149</v>
      </c>
      <c r="B610" s="277" t="s">
        <v>1013</v>
      </c>
    </row>
    <row r="611" spans="1:2">
      <c r="A611" s="277" t="s">
        <v>1018</v>
      </c>
      <c r="B611" s="277" t="s">
        <v>1019</v>
      </c>
    </row>
    <row r="612" spans="1:2">
      <c r="A612" s="277" t="s">
        <v>1032</v>
      </c>
      <c r="B612" s="277" t="s">
        <v>1033</v>
      </c>
    </row>
    <row r="613" spans="1:2">
      <c r="A613" s="277" t="s">
        <v>1026</v>
      </c>
      <c r="B613" s="277" t="s">
        <v>1027</v>
      </c>
    </row>
    <row r="614" spans="1:2">
      <c r="A614" s="277" t="s">
        <v>1034</v>
      </c>
      <c r="B614" s="277" t="s">
        <v>1150</v>
      </c>
    </row>
    <row r="615" spans="1:2">
      <c r="A615" s="277" t="s">
        <v>1113</v>
      </c>
      <c r="B615" s="277" t="s">
        <v>1114</v>
      </c>
    </row>
    <row r="616" spans="1:2">
      <c r="A616" s="277" t="s">
        <v>1151</v>
      </c>
      <c r="B616" s="277" t="s">
        <v>1152</v>
      </c>
    </row>
    <row r="617" spans="1:2">
      <c r="A617" s="277" t="s">
        <v>1000</v>
      </c>
      <c r="B617" s="277" t="s">
        <v>1001</v>
      </c>
    </row>
    <row r="618" spans="1:2">
      <c r="A618" s="277" t="s">
        <v>1153</v>
      </c>
      <c r="B618" s="277" t="s">
        <v>1037</v>
      </c>
    </row>
    <row r="619" spans="1:2">
      <c r="A619" s="277" t="s">
        <v>1154</v>
      </c>
      <c r="B619" s="277" t="s">
        <v>1155</v>
      </c>
    </row>
    <row r="620" spans="1:2">
      <c r="A620" s="277" t="s">
        <v>1156</v>
      </c>
      <c r="B620" s="277" t="s">
        <v>1157</v>
      </c>
    </row>
    <row r="621" spans="1:2">
      <c r="A621" s="277" t="s">
        <v>945</v>
      </c>
      <c r="B621" s="277" t="s">
        <v>946</v>
      </c>
    </row>
    <row r="622" spans="1:2">
      <c r="A622" s="277" t="s">
        <v>977</v>
      </c>
      <c r="B622" s="277" t="s">
        <v>978</v>
      </c>
    </row>
    <row r="623" spans="1:2">
      <c r="A623" s="277" t="s">
        <v>1105</v>
      </c>
      <c r="B623" s="277" t="s">
        <v>1106</v>
      </c>
    </row>
    <row r="624" spans="1:2">
      <c r="A624" s="277" t="s">
        <v>1158</v>
      </c>
      <c r="B624" s="277" t="s">
        <v>1159</v>
      </c>
    </row>
    <row r="625" spans="1:2">
      <c r="A625" s="277" t="s">
        <v>941</v>
      </c>
      <c r="B625" s="277" t="s">
        <v>942</v>
      </c>
    </row>
    <row r="626" spans="1:2">
      <c r="A626" s="277" t="s">
        <v>1160</v>
      </c>
      <c r="B626" s="277" t="s">
        <v>1161</v>
      </c>
    </row>
    <row r="627" spans="1:2">
      <c r="A627" s="277" t="s">
        <v>1042</v>
      </c>
      <c r="B627" s="277" t="s">
        <v>1043</v>
      </c>
    </row>
    <row r="628" spans="1:2">
      <c r="A628" s="277" t="s">
        <v>1082</v>
      </c>
      <c r="B628" s="277" t="s">
        <v>1083</v>
      </c>
    </row>
    <row r="629" spans="1:2">
      <c r="A629" s="277" t="s">
        <v>1162</v>
      </c>
      <c r="B629" s="277" t="s">
        <v>1163</v>
      </c>
    </row>
    <row r="630" spans="1:2">
      <c r="A630" s="277" t="s">
        <v>1164</v>
      </c>
      <c r="B630" s="277" t="s">
        <v>1165</v>
      </c>
    </row>
    <row r="631" spans="1:2">
      <c r="A631" s="277" t="s">
        <v>1166</v>
      </c>
      <c r="B631" s="277" t="s">
        <v>1167</v>
      </c>
    </row>
    <row r="632" spans="1:2">
      <c r="A632" s="277" t="s">
        <v>1168</v>
      </c>
      <c r="B632" s="277" t="s">
        <v>1169</v>
      </c>
    </row>
    <row r="633" spans="1:2">
      <c r="A633" s="277" t="s">
        <v>1170</v>
      </c>
      <c r="B633" s="276" t="s">
        <v>1052</v>
      </c>
    </row>
    <row r="634" spans="1:2">
      <c r="A634" s="277" t="s">
        <v>1171</v>
      </c>
      <c r="B634" s="277" t="s">
        <v>1167</v>
      </c>
    </row>
    <row r="635" spans="1:2">
      <c r="A635" s="277" t="s">
        <v>1172</v>
      </c>
      <c r="B635" s="277" t="s">
        <v>1173</v>
      </c>
    </row>
    <row r="636" spans="1:2">
      <c r="A636" s="277" t="s">
        <v>1174</v>
      </c>
      <c r="B636" s="277" t="s">
        <v>1175</v>
      </c>
    </row>
    <row r="637" spans="1:2">
      <c r="A637" s="277" t="s">
        <v>1176</v>
      </c>
      <c r="B637" s="277" t="s">
        <v>1177</v>
      </c>
    </row>
    <row r="638" spans="1:2">
      <c r="A638" s="277" t="s">
        <v>1178</v>
      </c>
      <c r="B638" s="277" t="s">
        <v>1179</v>
      </c>
    </row>
    <row r="639" spans="1:2">
      <c r="A639" s="277" t="s">
        <v>1180</v>
      </c>
      <c r="B639" s="277" t="s">
        <v>1181</v>
      </c>
    </row>
    <row r="640" spans="1:2">
      <c r="A640" s="277" t="s">
        <v>1182</v>
      </c>
      <c r="B640" s="277" t="s">
        <v>1183</v>
      </c>
    </row>
    <row r="641" spans="1:2">
      <c r="A641" s="277" t="s">
        <v>1184</v>
      </c>
      <c r="B641" s="277" t="s">
        <v>1185</v>
      </c>
    </row>
    <row r="642" spans="1:2">
      <c r="A642" s="277" t="s">
        <v>1186</v>
      </c>
      <c r="B642" s="277" t="s">
        <v>1187</v>
      </c>
    </row>
    <row r="643" spans="1:2">
      <c r="A643" s="277" t="s">
        <v>1188</v>
      </c>
      <c r="B643" s="277" t="s">
        <v>1189</v>
      </c>
    </row>
    <row r="644" spans="1:2">
      <c r="A644" s="277" t="s">
        <v>1158</v>
      </c>
      <c r="B644" s="277" t="s">
        <v>1190</v>
      </c>
    </row>
    <row r="645" spans="1:2">
      <c r="A645" s="277" t="s">
        <v>1191</v>
      </c>
      <c r="B645" s="277" t="s">
        <v>1192</v>
      </c>
    </row>
    <row r="646" spans="1:2">
      <c r="A646" s="277" t="s">
        <v>1193</v>
      </c>
      <c r="B646" s="277" t="s">
        <v>1194</v>
      </c>
    </row>
    <row r="647" spans="1:2">
      <c r="A647" s="277" t="s">
        <v>1195</v>
      </c>
      <c r="B647" s="277" t="s">
        <v>1196</v>
      </c>
    </row>
    <row r="648" spans="1:2">
      <c r="A648" s="277" t="s">
        <v>1197</v>
      </c>
      <c r="B648" s="277" t="s">
        <v>1198</v>
      </c>
    </row>
    <row r="649" spans="1:2">
      <c r="A649" s="277" t="s">
        <v>1199</v>
      </c>
      <c r="B649" s="277" t="s">
        <v>1200</v>
      </c>
    </row>
    <row r="650" spans="1:2">
      <c r="A650" s="277" t="s">
        <v>1201</v>
      </c>
      <c r="B650" s="277" t="s">
        <v>1097</v>
      </c>
    </row>
    <row r="651" spans="1:2">
      <c r="A651" s="277" t="s">
        <v>1202</v>
      </c>
      <c r="B651" s="277" t="s">
        <v>1203</v>
      </c>
    </row>
    <row r="652" spans="1:2">
      <c r="A652" s="277" t="s">
        <v>1204</v>
      </c>
      <c r="B652" s="277" t="s">
        <v>1205</v>
      </c>
    </row>
    <row r="653" spans="1:2">
      <c r="A653" s="277" t="s">
        <v>1206</v>
      </c>
      <c r="B653" s="277" t="s">
        <v>1207</v>
      </c>
    </row>
    <row r="654" spans="1:2">
      <c r="A654" s="277" t="s">
        <v>1208</v>
      </c>
      <c r="B654" s="277" t="s">
        <v>1209</v>
      </c>
    </row>
    <row r="655" spans="1:2">
      <c r="A655" s="277" t="s">
        <v>1210</v>
      </c>
      <c r="B655" s="277" t="s">
        <v>1211</v>
      </c>
    </row>
    <row r="656" spans="1:2">
      <c r="A656" s="214" t="s">
        <v>1589</v>
      </c>
      <c r="B656" s="214" t="s">
        <v>1590</v>
      </c>
    </row>
    <row r="657" spans="1:2">
      <c r="A657" s="214" t="s">
        <v>1591</v>
      </c>
      <c r="B657" s="214" t="s">
        <v>1592</v>
      </c>
    </row>
    <row r="658" spans="1:2">
      <c r="A658" s="214" t="s">
        <v>1593</v>
      </c>
      <c r="B658" s="214" t="s">
        <v>1594</v>
      </c>
    </row>
    <row r="659" spans="1:2">
      <c r="A659" s="214" t="s">
        <v>1591</v>
      </c>
      <c r="B659" s="214" t="s">
        <v>1592</v>
      </c>
    </row>
    <row r="660" spans="1:2">
      <c r="A660" s="214" t="s">
        <v>1500</v>
      </c>
      <c r="B660" s="214" t="s">
        <v>1595</v>
      </c>
    </row>
    <row r="661" spans="1:2">
      <c r="A661" s="214" t="s">
        <v>1479</v>
      </c>
      <c r="B661" s="214" t="s">
        <v>1596</v>
      </c>
    </row>
    <row r="662" spans="1:2">
      <c r="A662" s="214" t="s">
        <v>1536</v>
      </c>
      <c r="B662" s="214" t="s">
        <v>1597</v>
      </c>
    </row>
    <row r="663" spans="1:2">
      <c r="A663" s="214" t="s">
        <v>1598</v>
      </c>
      <c r="B663" s="214" t="s">
        <v>1599</v>
      </c>
    </row>
    <row r="664" spans="1:2">
      <c r="A664" s="214" t="s">
        <v>1573</v>
      </c>
      <c r="B664" s="214" t="s">
        <v>1600</v>
      </c>
    </row>
    <row r="665" spans="1:2">
      <c r="A665" s="214" t="s">
        <v>1601</v>
      </c>
      <c r="B665" s="214" t="s">
        <v>1602</v>
      </c>
    </row>
    <row r="666" spans="1:2">
      <c r="A666" s="214" t="s">
        <v>1535</v>
      </c>
      <c r="B666" s="214" t="s">
        <v>1603</v>
      </c>
    </row>
    <row r="667" spans="1:2">
      <c r="A667" s="214" t="s">
        <v>1604</v>
      </c>
      <c r="B667" s="214" t="s">
        <v>1605</v>
      </c>
    </row>
    <row r="668" spans="1:2">
      <c r="A668" s="214" t="s">
        <v>1500</v>
      </c>
      <c r="B668" s="214" t="s">
        <v>1606</v>
      </c>
    </row>
    <row r="669" spans="1:2">
      <c r="A669" s="214" t="s">
        <v>1607</v>
      </c>
      <c r="B669" s="214" t="s">
        <v>1608</v>
      </c>
    </row>
    <row r="670" spans="1:2">
      <c r="A670" s="214" t="s">
        <v>1609</v>
      </c>
      <c r="B670" s="214" t="s">
        <v>1610</v>
      </c>
    </row>
    <row r="671" spans="1:2">
      <c r="A671" s="214" t="s">
        <v>1611</v>
      </c>
      <c r="B671" s="214" t="s">
        <v>1612</v>
      </c>
    </row>
    <row r="672" spans="1:2">
      <c r="A672" s="214" t="s">
        <v>1613</v>
      </c>
      <c r="B672" s="214" t="s">
        <v>1614</v>
      </c>
    </row>
    <row r="673" spans="1:2">
      <c r="A673" s="214" t="s">
        <v>1615</v>
      </c>
      <c r="B673" s="277" t="s">
        <v>1173</v>
      </c>
    </row>
    <row r="674" spans="1:2">
      <c r="A674" s="214" t="s">
        <v>1616</v>
      </c>
      <c r="B674" s="273" t="s">
        <v>1050</v>
      </c>
    </row>
    <row r="675" spans="1:2">
      <c r="A675" s="214" t="s">
        <v>1617</v>
      </c>
      <c r="B675" s="214" t="s">
        <v>1618</v>
      </c>
    </row>
    <row r="676" spans="1:2">
      <c r="A676" s="214" t="s">
        <v>1419</v>
      </c>
      <c r="B676" s="214" t="s">
        <v>1189</v>
      </c>
    </row>
    <row r="677" spans="1:2">
      <c r="A677" s="214" t="s">
        <v>1383</v>
      </c>
      <c r="B677" s="214" t="s">
        <v>1619</v>
      </c>
    </row>
    <row r="678" spans="1:2">
      <c r="A678" s="214" t="s">
        <v>1620</v>
      </c>
      <c r="B678" s="214" t="s">
        <v>1621</v>
      </c>
    </row>
    <row r="679" spans="1:2">
      <c r="A679" s="214" t="s">
        <v>1622</v>
      </c>
      <c r="B679" s="214" t="s">
        <v>1159</v>
      </c>
    </row>
    <row r="680" spans="1:2">
      <c r="A680" s="214" t="s">
        <v>1623</v>
      </c>
      <c r="B680" s="214" t="s">
        <v>1624</v>
      </c>
    </row>
    <row r="681" spans="1:2">
      <c r="A681" s="214" t="s">
        <v>1542</v>
      </c>
      <c r="B681" s="214" t="s">
        <v>1625</v>
      </c>
    </row>
    <row r="682" spans="1:2">
      <c r="A682" s="214" t="s">
        <v>1475</v>
      </c>
      <c r="B682" s="214" t="s">
        <v>1626</v>
      </c>
    </row>
    <row r="683" spans="1:2">
      <c r="A683" s="214" t="s">
        <v>1495</v>
      </c>
      <c r="B683" s="214" t="s">
        <v>1627</v>
      </c>
    </row>
    <row r="684" spans="1:2">
      <c r="A684" s="214" t="s">
        <v>1570</v>
      </c>
      <c r="B684" s="214" t="s">
        <v>1628</v>
      </c>
    </row>
    <row r="685" spans="1:2">
      <c r="A685" s="214" t="s">
        <v>1558</v>
      </c>
      <c r="B685" s="214" t="s">
        <v>1629</v>
      </c>
    </row>
    <row r="686" spans="1:2">
      <c r="A686" s="214" t="s">
        <v>1510</v>
      </c>
      <c r="B686" s="214" t="s">
        <v>1630</v>
      </c>
    </row>
    <row r="687" spans="1:2">
      <c r="A687" s="214" t="s">
        <v>1576</v>
      </c>
      <c r="B687" s="214" t="s">
        <v>1631</v>
      </c>
    </row>
    <row r="688" spans="1:2">
      <c r="A688" s="214" t="s">
        <v>1512</v>
      </c>
      <c r="B688" s="214" t="s">
        <v>1632</v>
      </c>
    </row>
    <row r="689" spans="1:2">
      <c r="A689" s="214" t="s">
        <v>1515</v>
      </c>
      <c r="B689" s="214" t="s">
        <v>1633</v>
      </c>
    </row>
    <row r="690" spans="1:2">
      <c r="A690" s="214" t="s">
        <v>1634</v>
      </c>
      <c r="B690" s="214" t="s">
        <v>1635</v>
      </c>
    </row>
    <row r="691" spans="1:2">
      <c r="A691" s="214" t="s">
        <v>1477</v>
      </c>
      <c r="B691" s="214" t="s">
        <v>1636</v>
      </c>
    </row>
    <row r="692" spans="1:2">
      <c r="A692" s="214" t="s">
        <v>1498</v>
      </c>
      <c r="B692" s="214" t="s">
        <v>1637</v>
      </c>
    </row>
    <row r="693" spans="1:2">
      <c r="A693" s="214" t="s">
        <v>1638</v>
      </c>
      <c r="B693" s="214" t="s">
        <v>1639</v>
      </c>
    </row>
    <row r="694" spans="1:2">
      <c r="A694" s="214" t="s">
        <v>1502</v>
      </c>
      <c r="B694" s="214" t="s">
        <v>1640</v>
      </c>
    </row>
    <row r="695" spans="1:2">
      <c r="A695" s="214" t="s">
        <v>1550</v>
      </c>
      <c r="B695" s="214" t="s">
        <v>1641</v>
      </c>
    </row>
    <row r="696" spans="1:2">
      <c r="A696" s="214" t="s">
        <v>1521</v>
      </c>
      <c r="B696" s="214" t="s">
        <v>1642</v>
      </c>
    </row>
    <row r="697" spans="1:2">
      <c r="A697" s="214" t="s">
        <v>1548</v>
      </c>
      <c r="B697" s="214" t="s">
        <v>1643</v>
      </c>
    </row>
    <row r="698" spans="1:2">
      <c r="A698" s="214" t="s">
        <v>1517</v>
      </c>
      <c r="B698" s="214" t="s">
        <v>1644</v>
      </c>
    </row>
    <row r="699" spans="1:2">
      <c r="A699" s="214" t="s">
        <v>1645</v>
      </c>
      <c r="B699" s="214" t="s">
        <v>1646</v>
      </c>
    </row>
    <row r="700" spans="1:2">
      <c r="A700" s="214" t="s">
        <v>1647</v>
      </c>
      <c r="B700" s="214" t="s">
        <v>1648</v>
      </c>
    </row>
    <row r="701" spans="1:2">
      <c r="A701" s="214" t="s">
        <v>1649</v>
      </c>
      <c r="B701" s="214" t="s">
        <v>1650</v>
      </c>
    </row>
    <row r="702" spans="1:2">
      <c r="A702" s="214" t="s">
        <v>1587</v>
      </c>
      <c r="B702" s="214" t="s">
        <v>1651</v>
      </c>
    </row>
    <row r="703" spans="1:2">
      <c r="A703" s="214" t="s">
        <v>1546</v>
      </c>
      <c r="B703" s="214" t="s">
        <v>1652</v>
      </c>
    </row>
    <row r="704" spans="1:2">
      <c r="A704" s="214" t="s">
        <v>1653</v>
      </c>
      <c r="B704" s="214" t="s">
        <v>1654</v>
      </c>
    </row>
    <row r="705" spans="1:2">
      <c r="A705" s="214" t="s">
        <v>1519</v>
      </c>
      <c r="B705" s="214" t="s">
        <v>1655</v>
      </c>
    </row>
    <row r="706" spans="1:2">
      <c r="A706" s="214" t="s">
        <v>1656</v>
      </c>
      <c r="B706" s="214" t="s">
        <v>1657</v>
      </c>
    </row>
    <row r="707" spans="1:2">
      <c r="A707" s="214" t="s">
        <v>1533</v>
      </c>
      <c r="B707" s="214" t="s">
        <v>1658</v>
      </c>
    </row>
    <row r="708" spans="1:2">
      <c r="A708" s="214" t="s">
        <v>1526</v>
      </c>
      <c r="B708" s="214" t="s">
        <v>1659</v>
      </c>
    </row>
    <row r="709" spans="1:2">
      <c r="A709" s="214" t="s">
        <v>1660</v>
      </c>
      <c r="B709" s="214" t="s">
        <v>1661</v>
      </c>
    </row>
    <row r="710" spans="1:2">
      <c r="A710" s="214" t="s">
        <v>1662</v>
      </c>
      <c r="B710" s="214" t="s">
        <v>1663</v>
      </c>
    </row>
    <row r="711" spans="1:2">
      <c r="A711" s="214" t="s">
        <v>1567</v>
      </c>
      <c r="B711" s="214" t="s">
        <v>1664</v>
      </c>
    </row>
    <row r="712" spans="1:2">
      <c r="A712" s="214" t="s">
        <v>1665</v>
      </c>
      <c r="B712" s="214" t="s">
        <v>1666</v>
      </c>
    </row>
    <row r="713" spans="1:2">
      <c r="A713" s="214" t="s">
        <v>1588</v>
      </c>
      <c r="B713" s="214" t="s">
        <v>1667</v>
      </c>
    </row>
    <row r="714" spans="1:2">
      <c r="A714" s="214" t="s">
        <v>1668</v>
      </c>
      <c r="B714" s="214" t="s">
        <v>1669</v>
      </c>
    </row>
    <row r="715" spans="1:2">
      <c r="A715" s="214" t="s">
        <v>1670</v>
      </c>
      <c r="B715" s="277" t="s">
        <v>1133</v>
      </c>
    </row>
    <row r="716" spans="1:2">
      <c r="A716" s="214" t="s">
        <v>1454</v>
      </c>
      <c r="B716" s="392" t="s">
        <v>1671</v>
      </c>
    </row>
    <row r="717" spans="1:2">
      <c r="A717" s="214" t="s">
        <v>1672</v>
      </c>
      <c r="B717" s="214" t="s">
        <v>1673</v>
      </c>
    </row>
    <row r="718" spans="1:2">
      <c r="A718" s="214" t="s">
        <v>1674</v>
      </c>
      <c r="B718" s="214" t="s">
        <v>1675</v>
      </c>
    </row>
    <row r="719" spans="1:2">
      <c r="A719" s="214" t="s">
        <v>1676</v>
      </c>
      <c r="B719" s="214" t="s">
        <v>1677</v>
      </c>
    </row>
    <row r="720" spans="1:2">
      <c r="A720" s="214" t="s">
        <v>1598</v>
      </c>
      <c r="B720" s="214" t="s">
        <v>1678</v>
      </c>
    </row>
    <row r="721" spans="1:2">
      <c r="A721" s="214" t="s">
        <v>1679</v>
      </c>
      <c r="B721" s="214" t="s">
        <v>1680</v>
      </c>
    </row>
    <row r="722" spans="1:2">
      <c r="A722" s="214" t="s">
        <v>1681</v>
      </c>
      <c r="B722" s="214" t="s">
        <v>1682</v>
      </c>
    </row>
    <row r="723" spans="1:2">
      <c r="A723" s="214" t="s">
        <v>1371</v>
      </c>
      <c r="B723" s="214" t="s">
        <v>1683</v>
      </c>
    </row>
    <row r="724" spans="1:2">
      <c r="A724" s="214" t="s">
        <v>1379</v>
      </c>
      <c r="B724" s="214" t="s">
        <v>1684</v>
      </c>
    </row>
    <row r="725" spans="1:2">
      <c r="A725" s="214" t="s">
        <v>1554</v>
      </c>
      <c r="B725" s="214" t="s">
        <v>1685</v>
      </c>
    </row>
    <row r="726" spans="1:2">
      <c r="A726" s="214" t="s">
        <v>1686</v>
      </c>
      <c r="B726" s="214" t="s">
        <v>1687</v>
      </c>
    </row>
    <row r="727" spans="1:2">
      <c r="A727" s="214" t="s">
        <v>1688</v>
      </c>
      <c r="B727" s="214" t="s">
        <v>1689</v>
      </c>
    </row>
    <row r="728" spans="1:2">
      <c r="A728" s="214" t="s">
        <v>1690</v>
      </c>
      <c r="B728" s="214" t="s">
        <v>1691</v>
      </c>
    </row>
    <row r="729" spans="1:2">
      <c r="A729" s="214" t="s">
        <v>1692</v>
      </c>
      <c r="B729" s="214" t="s">
        <v>1693</v>
      </c>
    </row>
    <row r="730" spans="1:2">
      <c r="A730" s="214" t="s">
        <v>1694</v>
      </c>
      <c r="B730" s="214" t="s">
        <v>1695</v>
      </c>
    </row>
    <row r="731" spans="1:2">
      <c r="A731" s="214" t="s">
        <v>1696</v>
      </c>
      <c r="B731" s="214" t="s">
        <v>1697</v>
      </c>
    </row>
    <row r="732" spans="1:2">
      <c r="A732" s="214" t="s">
        <v>1698</v>
      </c>
      <c r="B732" s="214" t="s">
        <v>1699</v>
      </c>
    </row>
    <row r="733" spans="1:2">
      <c r="A733" s="214" t="s">
        <v>1700</v>
      </c>
      <c r="B733" s="214" t="s">
        <v>1701</v>
      </c>
    </row>
    <row r="734" spans="1:2">
      <c r="A734" s="214" t="s">
        <v>1702</v>
      </c>
      <c r="B734" s="214" t="s">
        <v>1703</v>
      </c>
    </row>
    <row r="735" spans="1:2">
      <c r="A735" s="214" t="s">
        <v>1335</v>
      </c>
      <c r="B735" s="214" t="s">
        <v>1704</v>
      </c>
    </row>
    <row r="736" spans="1:2">
      <c r="A736" s="214" t="s">
        <v>1481</v>
      </c>
      <c r="B736" s="214" t="s">
        <v>1705</v>
      </c>
    </row>
    <row r="737" spans="1:2">
      <c r="A737" s="214" t="s">
        <v>1706</v>
      </c>
      <c r="B737" s="214" t="s">
        <v>1687</v>
      </c>
    </row>
    <row r="738" spans="1:2">
      <c r="A738" s="214" t="s">
        <v>1686</v>
      </c>
      <c r="B738" s="214" t="s">
        <v>1687</v>
      </c>
    </row>
    <row r="739" spans="1:2">
      <c r="A739" s="214" t="s">
        <v>1707</v>
      </c>
      <c r="B739" s="214" t="s">
        <v>1708</v>
      </c>
    </row>
    <row r="740" spans="1:2">
      <c r="A740" s="214" t="s">
        <v>1676</v>
      </c>
      <c r="B740" s="214" t="s">
        <v>1677</v>
      </c>
    </row>
    <row r="741" spans="1:2">
      <c r="A741" s="214" t="s">
        <v>1709</v>
      </c>
      <c r="B741" s="214" t="s">
        <v>1710</v>
      </c>
    </row>
    <row r="742" spans="1:2">
      <c r="A742" s="214" t="s">
        <v>1711</v>
      </c>
      <c r="B742" s="277" t="s">
        <v>1043</v>
      </c>
    </row>
    <row r="743" spans="1:2">
      <c r="A743" s="214" t="s">
        <v>1562</v>
      </c>
      <c r="B743" s="214" t="s">
        <v>1712</v>
      </c>
    </row>
    <row r="744" spans="1:2">
      <c r="A744" s="214" t="s">
        <v>1332</v>
      </c>
      <c r="B744" s="214" t="s">
        <v>1713</v>
      </c>
    </row>
    <row r="745" spans="1:2">
      <c r="A745" s="214" t="s">
        <v>1350</v>
      </c>
      <c r="B745" s="277" t="s">
        <v>1165</v>
      </c>
    </row>
    <row r="746" spans="1:2">
      <c r="A746" s="214" t="s">
        <v>1714</v>
      </c>
      <c r="B746" s="214" t="s">
        <v>1715</v>
      </c>
    </row>
    <row r="747" spans="1:2">
      <c r="A747" s="214" t="s">
        <v>1483</v>
      </c>
      <c r="B747" s="214" t="s">
        <v>1716</v>
      </c>
    </row>
    <row r="748" spans="1:2">
      <c r="A748" s="214" t="s">
        <v>1523</v>
      </c>
      <c r="B748" s="214" t="s">
        <v>1669</v>
      </c>
    </row>
    <row r="749" spans="1:2">
      <c r="A749" s="214" t="s">
        <v>1717</v>
      </c>
      <c r="B749" s="214" t="s">
        <v>1718</v>
      </c>
    </row>
    <row r="750" spans="1:2">
      <c r="A750" s="214" t="s">
        <v>1400</v>
      </c>
      <c r="B750" s="214" t="s">
        <v>1401</v>
      </c>
    </row>
    <row r="751" spans="1:2">
      <c r="A751" s="214" t="s">
        <v>1441</v>
      </c>
      <c r="B751" s="214" t="s">
        <v>1442</v>
      </c>
    </row>
    <row r="752" spans="1:2">
      <c r="A752" s="214" t="s">
        <v>1044</v>
      </c>
      <c r="B752" s="277" t="s">
        <v>1072</v>
      </c>
    </row>
    <row r="753" spans="1:2">
      <c r="A753" s="214" t="s">
        <v>1395</v>
      </c>
      <c r="B753" s="277" t="s">
        <v>1085</v>
      </c>
    </row>
    <row r="754" spans="1:2">
      <c r="A754" s="214" t="s">
        <v>1370</v>
      </c>
      <c r="B754" s="214" t="s">
        <v>1721</v>
      </c>
    </row>
    <row r="755" spans="1:2">
      <c r="A755" s="214" t="s">
        <v>1367</v>
      </c>
      <c r="B755" s="214" t="s">
        <v>1723</v>
      </c>
    </row>
    <row r="756" spans="1:2">
      <c r="A756" s="214" t="s">
        <v>1368</v>
      </c>
      <c r="B756" s="214" t="s">
        <v>1724</v>
      </c>
    </row>
    <row r="757" spans="1:2">
      <c r="A757" s="214" t="s">
        <v>1372</v>
      </c>
      <c r="B757" s="214" t="s">
        <v>1590</v>
      </c>
    </row>
    <row r="758" spans="1:2">
      <c r="A758" s="214" t="s">
        <v>1444</v>
      </c>
      <c r="B758" s="273" t="s">
        <v>1050</v>
      </c>
    </row>
    <row r="759" spans="1:2">
      <c r="A759" s="214" t="s">
        <v>1459</v>
      </c>
      <c r="B759" s="214" t="s">
        <v>964</v>
      </c>
    </row>
    <row r="760" spans="1:2">
      <c r="A760" s="214" t="s">
        <v>1486</v>
      </c>
      <c r="B760" s="214" t="s">
        <v>1725</v>
      </c>
    </row>
    <row r="761" spans="1:2">
      <c r="A761" s="214" t="s">
        <v>1528</v>
      </c>
      <c r="B761" s="214" t="s">
        <v>1650</v>
      </c>
    </row>
    <row r="762" spans="1:2">
      <c r="A762" s="214" t="s">
        <v>1530</v>
      </c>
      <c r="B762" s="214" t="s">
        <v>1614</v>
      </c>
    </row>
    <row r="763" spans="1:2">
      <c r="A763" s="214" t="s">
        <v>1538</v>
      </c>
      <c r="B763" s="214" t="s">
        <v>1599</v>
      </c>
    </row>
    <row r="764" spans="1:2">
      <c r="A764" s="214" t="s">
        <v>1540</v>
      </c>
      <c r="B764" s="214" t="s">
        <v>1646</v>
      </c>
    </row>
    <row r="765" spans="1:2">
      <c r="A765" s="214" t="s">
        <v>1544</v>
      </c>
      <c r="B765" s="214" t="s">
        <v>1648</v>
      </c>
    </row>
    <row r="766" spans="1:2">
      <c r="A766" s="214" t="s">
        <v>1552</v>
      </c>
      <c r="B766" s="214" t="s">
        <v>1654</v>
      </c>
    </row>
    <row r="767" spans="1:2">
      <c r="A767" s="214" t="s">
        <v>1556</v>
      </c>
      <c r="B767" s="214" t="s">
        <v>1657</v>
      </c>
    </row>
    <row r="768" spans="1:2">
      <c r="A768" s="214" t="s">
        <v>1579</v>
      </c>
      <c r="B768" s="214" t="s">
        <v>1089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22" workbookViewId="0">
      <selection activeCell="A76" sqref="A76"/>
    </sheetView>
  </sheetViews>
  <sheetFormatPr defaultColWidth="8.6640625" defaultRowHeight="14.4"/>
  <cols>
    <col min="1" max="1" width="44.6640625" style="309" bestFit="1" customWidth="1"/>
    <col min="2" max="2" width="8.109375" style="309" bestFit="1" customWidth="1"/>
    <col min="3" max="3" width="52.5546875" style="309" bestFit="1" customWidth="1"/>
    <col min="4" max="4" width="18.6640625" style="214" bestFit="1" customWidth="1"/>
    <col min="5" max="5" width="16.33203125" style="214" bestFit="1" customWidth="1"/>
    <col min="6" max="16384" width="8.6640625" style="214"/>
  </cols>
  <sheetData>
    <row r="1" spans="1:5">
      <c r="A1" s="289"/>
      <c r="B1" s="514"/>
      <c r="C1" s="515"/>
      <c r="D1" s="287"/>
      <c r="E1" s="287"/>
    </row>
    <row r="2" spans="1:5">
      <c r="A2" s="290"/>
      <c r="B2" s="461" t="s">
        <v>242</v>
      </c>
      <c r="C2" s="516"/>
    </row>
    <row r="3" spans="1:5" ht="15" thickBot="1">
      <c r="A3" s="291"/>
      <c r="B3" s="517"/>
      <c r="C3" s="518"/>
    </row>
    <row r="4" spans="1:5">
      <c r="A4" s="292" t="s">
        <v>1214</v>
      </c>
      <c r="B4" s="292" t="s">
        <v>54</v>
      </c>
      <c r="C4" s="292" t="s">
        <v>55</v>
      </c>
    </row>
    <row r="5" spans="1:5">
      <c r="A5" s="293"/>
      <c r="B5" s="293">
        <v>1</v>
      </c>
      <c r="C5" s="294" t="s">
        <v>60</v>
      </c>
    </row>
    <row r="6" spans="1:5">
      <c r="A6" s="277" t="s">
        <v>1215</v>
      </c>
      <c r="B6" s="295" t="s">
        <v>17</v>
      </c>
      <c r="C6" s="296" t="s">
        <v>243</v>
      </c>
    </row>
    <row r="7" spans="1:5">
      <c r="A7" s="297"/>
      <c r="B7" s="295" t="s">
        <v>20</v>
      </c>
      <c r="C7" s="296" t="s">
        <v>18</v>
      </c>
    </row>
    <row r="8" spans="1:5">
      <c r="A8" s="277" t="s">
        <v>1216</v>
      </c>
      <c r="B8" s="295" t="s">
        <v>22</v>
      </c>
      <c r="C8" s="296" t="s">
        <v>4</v>
      </c>
    </row>
    <row r="9" spans="1:5">
      <c r="A9" s="297"/>
      <c r="B9" s="295" t="s">
        <v>23</v>
      </c>
      <c r="C9" s="296" t="s">
        <v>19</v>
      </c>
    </row>
    <row r="10" spans="1:5">
      <c r="A10" s="277" t="s">
        <v>1217</v>
      </c>
      <c r="B10" s="295" t="s">
        <v>244</v>
      </c>
      <c r="C10" s="296" t="s">
        <v>245</v>
      </c>
    </row>
    <row r="11" spans="1:5">
      <c r="A11" s="277" t="s">
        <v>1218</v>
      </c>
      <c r="B11" s="295" t="s">
        <v>244</v>
      </c>
      <c r="C11" s="296" t="s">
        <v>245</v>
      </c>
    </row>
    <row r="12" spans="1:5">
      <c r="A12" s="277" t="s">
        <v>1219</v>
      </c>
      <c r="B12" s="295" t="s">
        <v>244</v>
      </c>
      <c r="C12" s="296" t="s">
        <v>245</v>
      </c>
    </row>
    <row r="13" spans="1:5">
      <c r="A13" s="277" t="s">
        <v>1220</v>
      </c>
      <c r="B13" s="295" t="s">
        <v>244</v>
      </c>
      <c r="C13" s="296" t="s">
        <v>245</v>
      </c>
    </row>
    <row r="14" spans="1:5">
      <c r="A14" s="277"/>
      <c r="B14" s="295" t="s">
        <v>246</v>
      </c>
      <c r="C14" s="296" t="s">
        <v>247</v>
      </c>
    </row>
    <row r="15" spans="1:5">
      <c r="A15" s="277"/>
      <c r="B15" s="295" t="s">
        <v>248</v>
      </c>
      <c r="C15" s="296" t="s">
        <v>249</v>
      </c>
    </row>
    <row r="16" spans="1:5">
      <c r="A16" s="277"/>
      <c r="B16" s="295" t="s">
        <v>250</v>
      </c>
      <c r="C16" s="296" t="s">
        <v>21</v>
      </c>
    </row>
    <row r="17" spans="1:3">
      <c r="A17" s="297"/>
      <c r="B17" s="295" t="s">
        <v>251</v>
      </c>
      <c r="C17" s="296" t="s">
        <v>288</v>
      </c>
    </row>
    <row r="18" spans="1:3">
      <c r="A18" s="297"/>
      <c r="B18" s="295" t="s">
        <v>289</v>
      </c>
      <c r="C18" s="296" t="s">
        <v>252</v>
      </c>
    </row>
    <row r="19" spans="1:3">
      <c r="A19" s="297"/>
      <c r="B19" s="297" t="s">
        <v>250</v>
      </c>
      <c r="C19" s="298" t="s">
        <v>21</v>
      </c>
    </row>
    <row r="20" spans="1:3">
      <c r="A20" s="297"/>
      <c r="B20" s="297" t="s">
        <v>251</v>
      </c>
      <c r="C20" s="298" t="s">
        <v>252</v>
      </c>
    </row>
    <row r="21" spans="1:3">
      <c r="A21" s="299"/>
      <c r="B21" s="299"/>
      <c r="C21" s="300" t="s">
        <v>253</v>
      </c>
    </row>
    <row r="22" spans="1:3">
      <c r="A22" s="293"/>
      <c r="B22" s="293">
        <v>2</v>
      </c>
      <c r="C22" s="294" t="s">
        <v>254</v>
      </c>
    </row>
    <row r="23" spans="1:3">
      <c r="A23" s="277" t="s">
        <v>255</v>
      </c>
      <c r="B23" s="301" t="s">
        <v>24</v>
      </c>
      <c r="C23" s="302" t="s">
        <v>255</v>
      </c>
    </row>
    <row r="24" spans="1:3">
      <c r="A24" s="277" t="s">
        <v>1221</v>
      </c>
      <c r="B24" s="301" t="s">
        <v>25</v>
      </c>
      <c r="C24" s="302" t="s">
        <v>256</v>
      </c>
    </row>
    <row r="25" spans="1:3">
      <c r="A25" s="214" t="s">
        <v>1222</v>
      </c>
      <c r="B25" s="301" t="s">
        <v>26</v>
      </c>
      <c r="C25" s="302" t="s">
        <v>290</v>
      </c>
    </row>
    <row r="26" spans="1:3">
      <c r="A26" s="214" t="s">
        <v>1719</v>
      </c>
      <c r="B26" s="301" t="s">
        <v>291</v>
      </c>
      <c r="C26" s="302" t="s">
        <v>292</v>
      </c>
    </row>
    <row r="27" spans="1:3">
      <c r="A27" s="277"/>
      <c r="B27" s="301" t="s">
        <v>293</v>
      </c>
      <c r="C27" s="302" t="s">
        <v>294</v>
      </c>
    </row>
    <row r="28" spans="1:3">
      <c r="A28" s="277" t="s">
        <v>1223</v>
      </c>
      <c r="B28" s="301" t="s">
        <v>295</v>
      </c>
      <c r="C28" s="302" t="s">
        <v>296</v>
      </c>
    </row>
    <row r="29" spans="1:3">
      <c r="A29" s="277" t="s">
        <v>1224</v>
      </c>
      <c r="B29" s="301" t="s">
        <v>297</v>
      </c>
      <c r="C29" s="277" t="s">
        <v>1224</v>
      </c>
    </row>
    <row r="30" spans="1:3">
      <c r="A30" s="299"/>
      <c r="B30" s="299"/>
      <c r="C30" s="300" t="s">
        <v>257</v>
      </c>
    </row>
    <row r="31" spans="1:3">
      <c r="A31" s="293"/>
      <c r="B31" s="293">
        <v>3</v>
      </c>
      <c r="C31" s="294" t="s">
        <v>258</v>
      </c>
    </row>
    <row r="32" spans="1:3">
      <c r="A32" s="277" t="s">
        <v>1225</v>
      </c>
      <c r="B32" s="303" t="s">
        <v>27</v>
      </c>
      <c r="C32" s="304" t="s">
        <v>259</v>
      </c>
    </row>
    <row r="33" spans="1:3">
      <c r="A33" s="277" t="s">
        <v>1226</v>
      </c>
      <c r="B33" s="303" t="s">
        <v>28</v>
      </c>
      <c r="C33" s="304" t="s">
        <v>260</v>
      </c>
    </row>
    <row r="34" spans="1:3">
      <c r="A34" s="305"/>
      <c r="B34" s="303" t="s">
        <v>29</v>
      </c>
      <c r="C34" s="304" t="s">
        <v>226</v>
      </c>
    </row>
    <row r="35" spans="1:3">
      <c r="A35" s="214" t="s">
        <v>1381</v>
      </c>
      <c r="B35" s="303" t="s">
        <v>30</v>
      </c>
      <c r="C35" s="304" t="s">
        <v>36</v>
      </c>
    </row>
    <row r="36" spans="1:3">
      <c r="A36" s="305"/>
      <c r="B36" s="303" t="s">
        <v>31</v>
      </c>
      <c r="C36" s="304" t="s">
        <v>298</v>
      </c>
    </row>
    <row r="37" spans="1:3">
      <c r="A37" s="277" t="s">
        <v>1227</v>
      </c>
      <c r="B37" s="303" t="s">
        <v>32</v>
      </c>
      <c r="C37" s="304" t="s">
        <v>299</v>
      </c>
    </row>
    <row r="38" spans="1:3">
      <c r="A38" s="277" t="s">
        <v>1228</v>
      </c>
      <c r="B38" s="303" t="s">
        <v>33</v>
      </c>
      <c r="C38" s="304" t="s">
        <v>261</v>
      </c>
    </row>
    <row r="39" spans="1:3">
      <c r="A39" s="305"/>
      <c r="B39" s="303" t="s">
        <v>34</v>
      </c>
      <c r="C39" s="304" t="s">
        <v>262</v>
      </c>
    </row>
    <row r="40" spans="1:3">
      <c r="A40" s="277" t="s">
        <v>1229</v>
      </c>
      <c r="B40" s="303" t="s">
        <v>35</v>
      </c>
      <c r="C40" s="304" t="s">
        <v>300</v>
      </c>
    </row>
    <row r="41" spans="1:3">
      <c r="A41" s="277" t="s">
        <v>1230</v>
      </c>
      <c r="B41" s="303" t="s">
        <v>35</v>
      </c>
      <c r="C41" s="304" t="s">
        <v>300</v>
      </c>
    </row>
    <row r="42" spans="1:3">
      <c r="A42" s="305"/>
      <c r="B42" s="303" t="s">
        <v>37</v>
      </c>
      <c r="C42" s="304" t="s">
        <v>301</v>
      </c>
    </row>
    <row r="43" spans="1:3">
      <c r="A43" s="214" t="s">
        <v>1231</v>
      </c>
      <c r="B43" s="303" t="s">
        <v>264</v>
      </c>
      <c r="C43" s="304" t="s">
        <v>302</v>
      </c>
    </row>
    <row r="44" spans="1:3">
      <c r="A44" s="277" t="s">
        <v>1232</v>
      </c>
      <c r="B44" s="303" t="s">
        <v>266</v>
      </c>
      <c r="C44" s="304" t="s">
        <v>263</v>
      </c>
    </row>
    <row r="45" spans="1:3">
      <c r="A45" s="277" t="s">
        <v>1233</v>
      </c>
      <c r="B45" s="303" t="s">
        <v>38</v>
      </c>
      <c r="C45" s="304" t="s">
        <v>46</v>
      </c>
    </row>
    <row r="46" spans="1:3">
      <c r="A46" s="305"/>
      <c r="B46" s="303" t="s">
        <v>268</v>
      </c>
      <c r="C46" s="304" t="s">
        <v>265</v>
      </c>
    </row>
    <row r="47" spans="1:3">
      <c r="A47" s="305"/>
      <c r="B47" s="303" t="s">
        <v>40</v>
      </c>
      <c r="C47" s="304" t="s">
        <v>267</v>
      </c>
    </row>
    <row r="48" spans="1:3">
      <c r="A48" s="277" t="s">
        <v>1234</v>
      </c>
      <c r="B48" s="303" t="s">
        <v>41</v>
      </c>
      <c r="C48" s="304" t="s">
        <v>303</v>
      </c>
    </row>
    <row r="49" spans="1:3">
      <c r="A49" s="277" t="s">
        <v>1235</v>
      </c>
      <c r="B49" s="303" t="s">
        <v>42</v>
      </c>
      <c r="C49" s="304" t="s">
        <v>304</v>
      </c>
    </row>
    <row r="50" spans="1:3">
      <c r="A50" s="277" t="s">
        <v>1236</v>
      </c>
      <c r="B50" s="303" t="s">
        <v>45</v>
      </c>
      <c r="C50" s="304" t="s">
        <v>53</v>
      </c>
    </row>
    <row r="51" spans="1:3">
      <c r="A51" s="277" t="s">
        <v>1237</v>
      </c>
      <c r="B51" s="303" t="s">
        <v>305</v>
      </c>
      <c r="C51" s="304" t="s">
        <v>39</v>
      </c>
    </row>
    <row r="52" spans="1:3">
      <c r="A52" s="305"/>
      <c r="B52" s="303" t="s">
        <v>306</v>
      </c>
      <c r="C52" s="304" t="s">
        <v>270</v>
      </c>
    </row>
    <row r="53" spans="1:3">
      <c r="A53" s="277" t="s">
        <v>1238</v>
      </c>
      <c r="B53" s="303" t="s">
        <v>307</v>
      </c>
      <c r="C53" s="304" t="s">
        <v>308</v>
      </c>
    </row>
    <row r="54" spans="1:3">
      <c r="A54" s="277" t="s">
        <v>1239</v>
      </c>
      <c r="B54" s="303" t="s">
        <v>309</v>
      </c>
      <c r="C54" s="304" t="s">
        <v>310</v>
      </c>
    </row>
    <row r="55" spans="1:3">
      <c r="A55" s="277" t="s">
        <v>1240</v>
      </c>
      <c r="B55" s="303" t="s">
        <v>311</v>
      </c>
      <c r="C55" s="304" t="s">
        <v>312</v>
      </c>
    </row>
    <row r="56" spans="1:3">
      <c r="A56" s="305"/>
      <c r="B56" s="303" t="s">
        <v>313</v>
      </c>
      <c r="C56" s="304" t="s">
        <v>314</v>
      </c>
    </row>
    <row r="57" spans="1:3">
      <c r="A57" s="305"/>
      <c r="B57" s="303" t="s">
        <v>315</v>
      </c>
      <c r="C57" s="304" t="s">
        <v>269</v>
      </c>
    </row>
    <row r="58" spans="1:3">
      <c r="A58" s="305"/>
      <c r="B58" s="303" t="s">
        <v>316</v>
      </c>
      <c r="C58" s="306" t="s">
        <v>317</v>
      </c>
    </row>
    <row r="59" spans="1:3">
      <c r="A59" s="214" t="s">
        <v>1452</v>
      </c>
      <c r="B59" s="303" t="s">
        <v>318</v>
      </c>
      <c r="C59" s="304" t="s">
        <v>319</v>
      </c>
    </row>
    <row r="60" spans="1:3">
      <c r="A60" s="214" t="s">
        <v>1241</v>
      </c>
      <c r="B60" s="303" t="s">
        <v>320</v>
      </c>
      <c r="C60" s="304" t="s">
        <v>321</v>
      </c>
    </row>
    <row r="61" spans="1:3">
      <c r="A61" s="214" t="s">
        <v>1720</v>
      </c>
      <c r="B61" s="303" t="s">
        <v>322</v>
      </c>
      <c r="C61" s="304" t="s">
        <v>323</v>
      </c>
    </row>
    <row r="62" spans="1:3">
      <c r="A62" s="214" t="s">
        <v>1242</v>
      </c>
      <c r="B62" s="303" t="s">
        <v>324</v>
      </c>
      <c r="C62" s="304" t="s">
        <v>325</v>
      </c>
    </row>
    <row r="63" spans="1:3">
      <c r="A63" s="277" t="s">
        <v>225</v>
      </c>
      <c r="B63" s="303" t="s">
        <v>326</v>
      </c>
      <c r="C63" s="304" t="s">
        <v>225</v>
      </c>
    </row>
    <row r="64" spans="1:3">
      <c r="A64" s="277" t="s">
        <v>1243</v>
      </c>
      <c r="B64" s="303" t="s">
        <v>327</v>
      </c>
      <c r="C64" s="304" t="s">
        <v>1244</v>
      </c>
    </row>
    <row r="65" spans="1:3">
      <c r="A65" s="277" t="s">
        <v>1245</v>
      </c>
      <c r="B65" s="303" t="s">
        <v>1246</v>
      </c>
      <c r="C65" s="277" t="s">
        <v>1245</v>
      </c>
    </row>
    <row r="66" spans="1:3">
      <c r="A66" s="277" t="s">
        <v>1247</v>
      </c>
      <c r="B66" s="303" t="s">
        <v>1248</v>
      </c>
      <c r="C66" s="277" t="s">
        <v>1247</v>
      </c>
    </row>
    <row r="67" spans="1:3">
      <c r="A67" s="277" t="s">
        <v>1249</v>
      </c>
      <c r="B67" s="303" t="s">
        <v>1250</v>
      </c>
      <c r="C67" s="277" t="s">
        <v>1251</v>
      </c>
    </row>
    <row r="68" spans="1:3">
      <c r="A68" s="277" t="s">
        <v>1252</v>
      </c>
      <c r="B68" s="303" t="s">
        <v>1253</v>
      </c>
      <c r="C68" s="277" t="s">
        <v>228</v>
      </c>
    </row>
    <row r="69" spans="1:3">
      <c r="A69" s="277" t="s">
        <v>1254</v>
      </c>
      <c r="B69" s="303" t="s">
        <v>1255</v>
      </c>
      <c r="C69" s="277" t="s">
        <v>1254</v>
      </c>
    </row>
    <row r="70" spans="1:3">
      <c r="A70" s="277" t="s">
        <v>1256</v>
      </c>
      <c r="B70" s="303" t="s">
        <v>1257</v>
      </c>
      <c r="C70" s="277" t="s">
        <v>1256</v>
      </c>
    </row>
    <row r="71" spans="1:3">
      <c r="A71" s="277" t="s">
        <v>1258</v>
      </c>
      <c r="B71" s="303" t="s">
        <v>1259</v>
      </c>
      <c r="C71" s="277" t="s">
        <v>1258</v>
      </c>
    </row>
    <row r="72" spans="1:3">
      <c r="A72" s="277" t="s">
        <v>1260</v>
      </c>
      <c r="B72" s="303" t="s">
        <v>1261</v>
      </c>
      <c r="C72" s="277" t="s">
        <v>1260</v>
      </c>
    </row>
    <row r="73" spans="1:3">
      <c r="A73" s="277" t="s">
        <v>1262</v>
      </c>
      <c r="B73" s="303" t="s">
        <v>1263</v>
      </c>
      <c r="C73" s="277" t="s">
        <v>1262</v>
      </c>
    </row>
    <row r="74" spans="1:3">
      <c r="A74" s="277" t="s">
        <v>1264</v>
      </c>
      <c r="B74" s="303" t="s">
        <v>1265</v>
      </c>
      <c r="C74" s="277" t="s">
        <v>1264</v>
      </c>
    </row>
    <row r="75" spans="1:3">
      <c r="A75" s="277" t="s">
        <v>1266</v>
      </c>
      <c r="B75" s="303" t="s">
        <v>1267</v>
      </c>
      <c r="C75" s="277" t="s">
        <v>1266</v>
      </c>
    </row>
    <row r="76" spans="1:3">
      <c r="A76" s="396" t="s">
        <v>1745</v>
      </c>
      <c r="B76" s="303" t="s">
        <v>1743</v>
      </c>
      <c r="C76" s="277" t="s">
        <v>1744</v>
      </c>
    </row>
    <row r="77" spans="1:3">
      <c r="A77" s="214" t="s">
        <v>1484</v>
      </c>
      <c r="B77" s="303" t="s">
        <v>1268</v>
      </c>
      <c r="C77" s="298" t="s">
        <v>252</v>
      </c>
    </row>
    <row r="78" spans="1:3">
      <c r="A78" s="299"/>
      <c r="B78" s="299"/>
      <c r="C78" s="300" t="s">
        <v>271</v>
      </c>
    </row>
    <row r="79" spans="1:3">
      <c r="A79" s="293"/>
      <c r="B79" s="293">
        <v>4</v>
      </c>
      <c r="C79" s="294" t="s">
        <v>272</v>
      </c>
    </row>
    <row r="80" spans="1:3">
      <c r="A80" s="277" t="s">
        <v>1269</v>
      </c>
      <c r="B80" s="307" t="s">
        <v>47</v>
      </c>
      <c r="C80" s="308" t="s">
        <v>273</v>
      </c>
    </row>
    <row r="81" spans="1:3">
      <c r="A81" s="277" t="s">
        <v>1270</v>
      </c>
      <c r="B81" s="307" t="s">
        <v>48</v>
      </c>
      <c r="C81" s="308" t="s">
        <v>274</v>
      </c>
    </row>
    <row r="82" spans="1:3">
      <c r="A82" s="297"/>
      <c r="B82" s="307" t="s">
        <v>49</v>
      </c>
      <c r="C82" s="308" t="s">
        <v>275</v>
      </c>
    </row>
    <row r="83" spans="1:3">
      <c r="A83" s="277" t="s">
        <v>1271</v>
      </c>
      <c r="B83" s="307" t="s">
        <v>50</v>
      </c>
      <c r="C83" s="308" t="s">
        <v>276</v>
      </c>
    </row>
    <row r="84" spans="1:3">
      <c r="A84" s="277"/>
      <c r="B84" s="307" t="s">
        <v>51</v>
      </c>
      <c r="C84" s="308" t="s">
        <v>277</v>
      </c>
    </row>
    <row r="85" spans="1:3">
      <c r="A85" s="277" t="s">
        <v>1272</v>
      </c>
      <c r="B85" s="307" t="s">
        <v>52</v>
      </c>
      <c r="C85" s="308" t="s">
        <v>278</v>
      </c>
    </row>
    <row r="86" spans="1:3">
      <c r="A86" s="277" t="s">
        <v>1273</v>
      </c>
      <c r="B86" s="307" t="s">
        <v>279</v>
      </c>
      <c r="C86" s="308" t="s">
        <v>328</v>
      </c>
    </row>
    <row r="87" spans="1:3">
      <c r="A87" s="277" t="s">
        <v>1274</v>
      </c>
      <c r="B87" s="307" t="s">
        <v>329</v>
      </c>
      <c r="C87" s="308" t="s">
        <v>330</v>
      </c>
    </row>
    <row r="88" spans="1:3">
      <c r="A88" s="277"/>
      <c r="B88" s="307" t="s">
        <v>331</v>
      </c>
      <c r="C88" s="308" t="s">
        <v>252</v>
      </c>
    </row>
    <row r="89" spans="1:3">
      <c r="A89" s="214"/>
      <c r="B89" s="297" t="s">
        <v>1275</v>
      </c>
      <c r="C89" s="277"/>
    </row>
    <row r="90" spans="1:3">
      <c r="A90" s="214"/>
      <c r="B90" s="297" t="s">
        <v>1276</v>
      </c>
      <c r="C90" s="214"/>
    </row>
    <row r="91" spans="1:3">
      <c r="A91" s="297"/>
      <c r="B91" s="297" t="s">
        <v>1277</v>
      </c>
      <c r="C91" s="298"/>
    </row>
    <row r="92" spans="1:3">
      <c r="A92" s="297"/>
      <c r="B92" s="297" t="s">
        <v>1278</v>
      </c>
      <c r="C92" s="298"/>
    </row>
    <row r="93" spans="1:3">
      <c r="A93" s="297"/>
      <c r="B93" s="297" t="s">
        <v>1279</v>
      </c>
      <c r="C93" s="298" t="s">
        <v>252</v>
      </c>
    </row>
    <row r="94" spans="1:3">
      <c r="A94" s="297"/>
      <c r="B94" s="297" t="s">
        <v>1280</v>
      </c>
      <c r="C94" s="298" t="s">
        <v>280</v>
      </c>
    </row>
    <row r="95" spans="1:3">
      <c r="A95" s="299"/>
      <c r="B95" s="299"/>
      <c r="C95" s="300" t="s">
        <v>280</v>
      </c>
    </row>
    <row r="96" spans="1:3">
      <c r="A96" s="299"/>
      <c r="B96" s="299" t="s">
        <v>8</v>
      </c>
      <c r="C96" s="300" t="s">
        <v>281</v>
      </c>
    </row>
    <row r="97" spans="1:3">
      <c r="A97" s="299"/>
      <c r="B97" s="299" t="s">
        <v>43</v>
      </c>
      <c r="C97" s="300" t="s">
        <v>44</v>
      </c>
    </row>
    <row r="98" spans="1:3" ht="30.75" customHeight="1">
      <c r="B98" s="519" t="s">
        <v>282</v>
      </c>
      <c r="C98" s="520"/>
    </row>
    <row r="99" spans="1:3" ht="20.25" customHeight="1">
      <c r="B99" s="512" t="s">
        <v>283</v>
      </c>
      <c r="C99" s="513"/>
    </row>
    <row r="100" spans="1:3" ht="25.5" customHeight="1">
      <c r="B100" s="512" t="s">
        <v>284</v>
      </c>
      <c r="C100" s="513"/>
    </row>
  </sheetData>
  <mergeCells count="6">
    <mergeCell ref="B100:C100"/>
    <mergeCell ref="B1:C1"/>
    <mergeCell ref="B2:C2"/>
    <mergeCell ref="B3:C3"/>
    <mergeCell ref="B98:C98"/>
    <mergeCell ref="B99:C99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87"/>
  <sheetViews>
    <sheetView topLeftCell="E1" workbookViewId="0">
      <selection activeCell="F185" activeCellId="3" sqref="F13 F98 F184 F185"/>
    </sheetView>
  </sheetViews>
  <sheetFormatPr defaultRowHeight="14.4"/>
  <cols>
    <col min="1" max="1" width="18.6640625" style="214" customWidth="1"/>
    <col min="2" max="2" width="20.109375" style="214" customWidth="1"/>
    <col min="3" max="3" width="38.6640625" style="214" customWidth="1"/>
    <col min="4" max="4" width="56.44140625" style="214" customWidth="1"/>
    <col min="5" max="5" width="66.33203125" style="214" customWidth="1"/>
    <col min="6" max="6" width="13.88671875" style="214" customWidth="1"/>
    <col min="7" max="7" width="11" style="214" customWidth="1"/>
    <col min="8" max="8" width="12.44140625" style="214" customWidth="1"/>
    <col min="9" max="9" width="35.5546875" style="214" customWidth="1"/>
    <col min="10" max="10" width="23.33203125" style="214" customWidth="1"/>
    <col min="11" max="11" width="12.6640625" style="214" customWidth="1"/>
    <col min="12" max="12" width="11.33203125" style="214" customWidth="1"/>
    <col min="13" max="13" width="16.33203125" style="214" customWidth="1"/>
    <col min="14" max="14" width="30" style="214" customWidth="1"/>
    <col min="15" max="15" width="174.88671875" style="214" customWidth="1"/>
    <col min="16" max="256" width="9.109375" style="214"/>
    <col min="257" max="257" width="18.6640625" style="214" customWidth="1"/>
    <col min="258" max="258" width="20.109375" style="214" customWidth="1"/>
    <col min="259" max="259" width="38.6640625" style="214" customWidth="1"/>
    <col min="260" max="260" width="56.44140625" style="214" customWidth="1"/>
    <col min="261" max="261" width="66.33203125" style="214" customWidth="1"/>
    <col min="262" max="262" width="13.88671875" style="214" customWidth="1"/>
    <col min="263" max="263" width="11" style="214" customWidth="1"/>
    <col min="264" max="264" width="12.44140625" style="214" customWidth="1"/>
    <col min="265" max="265" width="35.5546875" style="214" customWidth="1"/>
    <col min="266" max="266" width="23.33203125" style="214" customWidth="1"/>
    <col min="267" max="267" width="12.6640625" style="214" customWidth="1"/>
    <col min="268" max="268" width="11.33203125" style="214" customWidth="1"/>
    <col min="269" max="269" width="16.33203125" style="214" customWidth="1"/>
    <col min="270" max="270" width="30" style="214" customWidth="1"/>
    <col min="271" max="271" width="174.88671875" style="214" customWidth="1"/>
    <col min="272" max="512" width="9.109375" style="214"/>
    <col min="513" max="513" width="18.6640625" style="214" customWidth="1"/>
    <col min="514" max="514" width="20.109375" style="214" customWidth="1"/>
    <col min="515" max="515" width="38.6640625" style="214" customWidth="1"/>
    <col min="516" max="516" width="56.44140625" style="214" customWidth="1"/>
    <col min="517" max="517" width="66.33203125" style="214" customWidth="1"/>
    <col min="518" max="518" width="13.88671875" style="214" customWidth="1"/>
    <col min="519" max="519" width="11" style="214" customWidth="1"/>
    <col min="520" max="520" width="12.44140625" style="214" customWidth="1"/>
    <col min="521" max="521" width="35.5546875" style="214" customWidth="1"/>
    <col min="522" max="522" width="23.33203125" style="214" customWidth="1"/>
    <col min="523" max="523" width="12.6640625" style="214" customWidth="1"/>
    <col min="524" max="524" width="11.33203125" style="214" customWidth="1"/>
    <col min="525" max="525" width="16.33203125" style="214" customWidth="1"/>
    <col min="526" max="526" width="30" style="214" customWidth="1"/>
    <col min="527" max="527" width="174.88671875" style="214" customWidth="1"/>
    <col min="528" max="768" width="9.109375" style="214"/>
    <col min="769" max="769" width="18.6640625" style="214" customWidth="1"/>
    <col min="770" max="770" width="20.109375" style="214" customWidth="1"/>
    <col min="771" max="771" width="38.6640625" style="214" customWidth="1"/>
    <col min="772" max="772" width="56.44140625" style="214" customWidth="1"/>
    <col min="773" max="773" width="66.33203125" style="214" customWidth="1"/>
    <col min="774" max="774" width="13.88671875" style="214" customWidth="1"/>
    <col min="775" max="775" width="11" style="214" customWidth="1"/>
    <col min="776" max="776" width="12.44140625" style="214" customWidth="1"/>
    <col min="777" max="777" width="35.5546875" style="214" customWidth="1"/>
    <col min="778" max="778" width="23.33203125" style="214" customWidth="1"/>
    <col min="779" max="779" width="12.6640625" style="214" customWidth="1"/>
    <col min="780" max="780" width="11.33203125" style="214" customWidth="1"/>
    <col min="781" max="781" width="16.33203125" style="214" customWidth="1"/>
    <col min="782" max="782" width="30" style="214" customWidth="1"/>
    <col min="783" max="783" width="174.88671875" style="214" customWidth="1"/>
    <col min="784" max="1024" width="9.109375" style="214"/>
    <col min="1025" max="1025" width="18.6640625" style="214" customWidth="1"/>
    <col min="1026" max="1026" width="20.109375" style="214" customWidth="1"/>
    <col min="1027" max="1027" width="38.6640625" style="214" customWidth="1"/>
    <col min="1028" max="1028" width="56.44140625" style="214" customWidth="1"/>
    <col min="1029" max="1029" width="66.33203125" style="214" customWidth="1"/>
    <col min="1030" max="1030" width="13.88671875" style="214" customWidth="1"/>
    <col min="1031" max="1031" width="11" style="214" customWidth="1"/>
    <col min="1032" max="1032" width="12.44140625" style="214" customWidth="1"/>
    <col min="1033" max="1033" width="35.5546875" style="214" customWidth="1"/>
    <col min="1034" max="1034" width="23.33203125" style="214" customWidth="1"/>
    <col min="1035" max="1035" width="12.6640625" style="214" customWidth="1"/>
    <col min="1036" max="1036" width="11.33203125" style="214" customWidth="1"/>
    <col min="1037" max="1037" width="16.33203125" style="214" customWidth="1"/>
    <col min="1038" max="1038" width="30" style="214" customWidth="1"/>
    <col min="1039" max="1039" width="174.88671875" style="214" customWidth="1"/>
    <col min="1040" max="1280" width="9.109375" style="214"/>
    <col min="1281" max="1281" width="18.6640625" style="214" customWidth="1"/>
    <col min="1282" max="1282" width="20.109375" style="214" customWidth="1"/>
    <col min="1283" max="1283" width="38.6640625" style="214" customWidth="1"/>
    <col min="1284" max="1284" width="56.44140625" style="214" customWidth="1"/>
    <col min="1285" max="1285" width="66.33203125" style="214" customWidth="1"/>
    <col min="1286" max="1286" width="13.88671875" style="214" customWidth="1"/>
    <col min="1287" max="1287" width="11" style="214" customWidth="1"/>
    <col min="1288" max="1288" width="12.44140625" style="214" customWidth="1"/>
    <col min="1289" max="1289" width="35.5546875" style="214" customWidth="1"/>
    <col min="1290" max="1290" width="23.33203125" style="214" customWidth="1"/>
    <col min="1291" max="1291" width="12.6640625" style="214" customWidth="1"/>
    <col min="1292" max="1292" width="11.33203125" style="214" customWidth="1"/>
    <col min="1293" max="1293" width="16.33203125" style="214" customWidth="1"/>
    <col min="1294" max="1294" width="30" style="214" customWidth="1"/>
    <col min="1295" max="1295" width="174.88671875" style="214" customWidth="1"/>
    <col min="1296" max="1536" width="9.109375" style="214"/>
    <col min="1537" max="1537" width="18.6640625" style="214" customWidth="1"/>
    <col min="1538" max="1538" width="20.109375" style="214" customWidth="1"/>
    <col min="1539" max="1539" width="38.6640625" style="214" customWidth="1"/>
    <col min="1540" max="1540" width="56.44140625" style="214" customWidth="1"/>
    <col min="1541" max="1541" width="66.33203125" style="214" customWidth="1"/>
    <col min="1542" max="1542" width="13.88671875" style="214" customWidth="1"/>
    <col min="1543" max="1543" width="11" style="214" customWidth="1"/>
    <col min="1544" max="1544" width="12.44140625" style="214" customWidth="1"/>
    <col min="1545" max="1545" width="35.5546875" style="214" customWidth="1"/>
    <col min="1546" max="1546" width="23.33203125" style="214" customWidth="1"/>
    <col min="1547" max="1547" width="12.6640625" style="214" customWidth="1"/>
    <col min="1548" max="1548" width="11.33203125" style="214" customWidth="1"/>
    <col min="1549" max="1549" width="16.33203125" style="214" customWidth="1"/>
    <col min="1550" max="1550" width="30" style="214" customWidth="1"/>
    <col min="1551" max="1551" width="174.88671875" style="214" customWidth="1"/>
    <col min="1552" max="1792" width="9.109375" style="214"/>
    <col min="1793" max="1793" width="18.6640625" style="214" customWidth="1"/>
    <col min="1794" max="1794" width="20.109375" style="214" customWidth="1"/>
    <col min="1795" max="1795" width="38.6640625" style="214" customWidth="1"/>
    <col min="1796" max="1796" width="56.44140625" style="214" customWidth="1"/>
    <col min="1797" max="1797" width="66.33203125" style="214" customWidth="1"/>
    <col min="1798" max="1798" width="13.88671875" style="214" customWidth="1"/>
    <col min="1799" max="1799" width="11" style="214" customWidth="1"/>
    <col min="1800" max="1800" width="12.44140625" style="214" customWidth="1"/>
    <col min="1801" max="1801" width="35.5546875" style="214" customWidth="1"/>
    <col min="1802" max="1802" width="23.33203125" style="214" customWidth="1"/>
    <col min="1803" max="1803" width="12.6640625" style="214" customWidth="1"/>
    <col min="1804" max="1804" width="11.33203125" style="214" customWidth="1"/>
    <col min="1805" max="1805" width="16.33203125" style="214" customWidth="1"/>
    <col min="1806" max="1806" width="30" style="214" customWidth="1"/>
    <col min="1807" max="1807" width="174.88671875" style="214" customWidth="1"/>
    <col min="1808" max="2048" width="9.109375" style="214"/>
    <col min="2049" max="2049" width="18.6640625" style="214" customWidth="1"/>
    <col min="2050" max="2050" width="20.109375" style="214" customWidth="1"/>
    <col min="2051" max="2051" width="38.6640625" style="214" customWidth="1"/>
    <col min="2052" max="2052" width="56.44140625" style="214" customWidth="1"/>
    <col min="2053" max="2053" width="66.33203125" style="214" customWidth="1"/>
    <col min="2054" max="2054" width="13.88671875" style="214" customWidth="1"/>
    <col min="2055" max="2055" width="11" style="214" customWidth="1"/>
    <col min="2056" max="2056" width="12.44140625" style="214" customWidth="1"/>
    <col min="2057" max="2057" width="35.5546875" style="214" customWidth="1"/>
    <col min="2058" max="2058" width="23.33203125" style="214" customWidth="1"/>
    <col min="2059" max="2059" width="12.6640625" style="214" customWidth="1"/>
    <col min="2060" max="2060" width="11.33203125" style="214" customWidth="1"/>
    <col min="2061" max="2061" width="16.33203125" style="214" customWidth="1"/>
    <col min="2062" max="2062" width="30" style="214" customWidth="1"/>
    <col min="2063" max="2063" width="174.88671875" style="214" customWidth="1"/>
    <col min="2064" max="2304" width="9.109375" style="214"/>
    <col min="2305" max="2305" width="18.6640625" style="214" customWidth="1"/>
    <col min="2306" max="2306" width="20.109375" style="214" customWidth="1"/>
    <col min="2307" max="2307" width="38.6640625" style="214" customWidth="1"/>
    <col min="2308" max="2308" width="56.44140625" style="214" customWidth="1"/>
    <col min="2309" max="2309" width="66.33203125" style="214" customWidth="1"/>
    <col min="2310" max="2310" width="13.88671875" style="214" customWidth="1"/>
    <col min="2311" max="2311" width="11" style="214" customWidth="1"/>
    <col min="2312" max="2312" width="12.44140625" style="214" customWidth="1"/>
    <col min="2313" max="2313" width="35.5546875" style="214" customWidth="1"/>
    <col min="2314" max="2314" width="23.33203125" style="214" customWidth="1"/>
    <col min="2315" max="2315" width="12.6640625" style="214" customWidth="1"/>
    <col min="2316" max="2316" width="11.33203125" style="214" customWidth="1"/>
    <col min="2317" max="2317" width="16.33203125" style="214" customWidth="1"/>
    <col min="2318" max="2318" width="30" style="214" customWidth="1"/>
    <col min="2319" max="2319" width="174.88671875" style="214" customWidth="1"/>
    <col min="2320" max="2560" width="9.109375" style="214"/>
    <col min="2561" max="2561" width="18.6640625" style="214" customWidth="1"/>
    <col min="2562" max="2562" width="20.109375" style="214" customWidth="1"/>
    <col min="2563" max="2563" width="38.6640625" style="214" customWidth="1"/>
    <col min="2564" max="2564" width="56.44140625" style="214" customWidth="1"/>
    <col min="2565" max="2565" width="66.33203125" style="214" customWidth="1"/>
    <col min="2566" max="2566" width="13.88671875" style="214" customWidth="1"/>
    <col min="2567" max="2567" width="11" style="214" customWidth="1"/>
    <col min="2568" max="2568" width="12.44140625" style="214" customWidth="1"/>
    <col min="2569" max="2569" width="35.5546875" style="214" customWidth="1"/>
    <col min="2570" max="2570" width="23.33203125" style="214" customWidth="1"/>
    <col min="2571" max="2571" width="12.6640625" style="214" customWidth="1"/>
    <col min="2572" max="2572" width="11.33203125" style="214" customWidth="1"/>
    <col min="2573" max="2573" width="16.33203125" style="214" customWidth="1"/>
    <col min="2574" max="2574" width="30" style="214" customWidth="1"/>
    <col min="2575" max="2575" width="174.88671875" style="214" customWidth="1"/>
    <col min="2576" max="2816" width="9.109375" style="214"/>
    <col min="2817" max="2817" width="18.6640625" style="214" customWidth="1"/>
    <col min="2818" max="2818" width="20.109375" style="214" customWidth="1"/>
    <col min="2819" max="2819" width="38.6640625" style="214" customWidth="1"/>
    <col min="2820" max="2820" width="56.44140625" style="214" customWidth="1"/>
    <col min="2821" max="2821" width="66.33203125" style="214" customWidth="1"/>
    <col min="2822" max="2822" width="13.88671875" style="214" customWidth="1"/>
    <col min="2823" max="2823" width="11" style="214" customWidth="1"/>
    <col min="2824" max="2824" width="12.44140625" style="214" customWidth="1"/>
    <col min="2825" max="2825" width="35.5546875" style="214" customWidth="1"/>
    <col min="2826" max="2826" width="23.33203125" style="214" customWidth="1"/>
    <col min="2827" max="2827" width="12.6640625" style="214" customWidth="1"/>
    <col min="2828" max="2828" width="11.33203125" style="214" customWidth="1"/>
    <col min="2829" max="2829" width="16.33203125" style="214" customWidth="1"/>
    <col min="2830" max="2830" width="30" style="214" customWidth="1"/>
    <col min="2831" max="2831" width="174.88671875" style="214" customWidth="1"/>
    <col min="2832" max="3072" width="9.109375" style="214"/>
    <col min="3073" max="3073" width="18.6640625" style="214" customWidth="1"/>
    <col min="3074" max="3074" width="20.109375" style="214" customWidth="1"/>
    <col min="3075" max="3075" width="38.6640625" style="214" customWidth="1"/>
    <col min="3076" max="3076" width="56.44140625" style="214" customWidth="1"/>
    <col min="3077" max="3077" width="66.33203125" style="214" customWidth="1"/>
    <col min="3078" max="3078" width="13.88671875" style="214" customWidth="1"/>
    <col min="3079" max="3079" width="11" style="214" customWidth="1"/>
    <col min="3080" max="3080" width="12.44140625" style="214" customWidth="1"/>
    <col min="3081" max="3081" width="35.5546875" style="214" customWidth="1"/>
    <col min="3082" max="3082" width="23.33203125" style="214" customWidth="1"/>
    <col min="3083" max="3083" width="12.6640625" style="214" customWidth="1"/>
    <col min="3084" max="3084" width="11.33203125" style="214" customWidth="1"/>
    <col min="3085" max="3085" width="16.33203125" style="214" customWidth="1"/>
    <col min="3086" max="3086" width="30" style="214" customWidth="1"/>
    <col min="3087" max="3087" width="174.88671875" style="214" customWidth="1"/>
    <col min="3088" max="3328" width="9.109375" style="214"/>
    <col min="3329" max="3329" width="18.6640625" style="214" customWidth="1"/>
    <col min="3330" max="3330" width="20.109375" style="214" customWidth="1"/>
    <col min="3331" max="3331" width="38.6640625" style="214" customWidth="1"/>
    <col min="3332" max="3332" width="56.44140625" style="214" customWidth="1"/>
    <col min="3333" max="3333" width="66.33203125" style="214" customWidth="1"/>
    <col min="3334" max="3334" width="13.88671875" style="214" customWidth="1"/>
    <col min="3335" max="3335" width="11" style="214" customWidth="1"/>
    <col min="3336" max="3336" width="12.44140625" style="214" customWidth="1"/>
    <col min="3337" max="3337" width="35.5546875" style="214" customWidth="1"/>
    <col min="3338" max="3338" width="23.33203125" style="214" customWidth="1"/>
    <col min="3339" max="3339" width="12.6640625" style="214" customWidth="1"/>
    <col min="3340" max="3340" width="11.33203125" style="214" customWidth="1"/>
    <col min="3341" max="3341" width="16.33203125" style="214" customWidth="1"/>
    <col min="3342" max="3342" width="30" style="214" customWidth="1"/>
    <col min="3343" max="3343" width="174.88671875" style="214" customWidth="1"/>
    <col min="3344" max="3584" width="9.109375" style="214"/>
    <col min="3585" max="3585" width="18.6640625" style="214" customWidth="1"/>
    <col min="3586" max="3586" width="20.109375" style="214" customWidth="1"/>
    <col min="3587" max="3587" width="38.6640625" style="214" customWidth="1"/>
    <col min="3588" max="3588" width="56.44140625" style="214" customWidth="1"/>
    <col min="3589" max="3589" width="66.33203125" style="214" customWidth="1"/>
    <col min="3590" max="3590" width="13.88671875" style="214" customWidth="1"/>
    <col min="3591" max="3591" width="11" style="214" customWidth="1"/>
    <col min="3592" max="3592" width="12.44140625" style="214" customWidth="1"/>
    <col min="3593" max="3593" width="35.5546875" style="214" customWidth="1"/>
    <col min="3594" max="3594" width="23.33203125" style="214" customWidth="1"/>
    <col min="3595" max="3595" width="12.6640625" style="214" customWidth="1"/>
    <col min="3596" max="3596" width="11.33203125" style="214" customWidth="1"/>
    <col min="3597" max="3597" width="16.33203125" style="214" customWidth="1"/>
    <col min="3598" max="3598" width="30" style="214" customWidth="1"/>
    <col min="3599" max="3599" width="174.88671875" style="214" customWidth="1"/>
    <col min="3600" max="3840" width="9.109375" style="214"/>
    <col min="3841" max="3841" width="18.6640625" style="214" customWidth="1"/>
    <col min="3842" max="3842" width="20.109375" style="214" customWidth="1"/>
    <col min="3843" max="3843" width="38.6640625" style="214" customWidth="1"/>
    <col min="3844" max="3844" width="56.44140625" style="214" customWidth="1"/>
    <col min="3845" max="3845" width="66.33203125" style="214" customWidth="1"/>
    <col min="3846" max="3846" width="13.88671875" style="214" customWidth="1"/>
    <col min="3847" max="3847" width="11" style="214" customWidth="1"/>
    <col min="3848" max="3848" width="12.44140625" style="214" customWidth="1"/>
    <col min="3849" max="3849" width="35.5546875" style="214" customWidth="1"/>
    <col min="3850" max="3850" width="23.33203125" style="214" customWidth="1"/>
    <col min="3851" max="3851" width="12.6640625" style="214" customWidth="1"/>
    <col min="3852" max="3852" width="11.33203125" style="214" customWidth="1"/>
    <col min="3853" max="3853" width="16.33203125" style="214" customWidth="1"/>
    <col min="3854" max="3854" width="30" style="214" customWidth="1"/>
    <col min="3855" max="3855" width="174.88671875" style="214" customWidth="1"/>
    <col min="3856" max="4096" width="9.109375" style="214"/>
    <col min="4097" max="4097" width="18.6640625" style="214" customWidth="1"/>
    <col min="4098" max="4098" width="20.109375" style="214" customWidth="1"/>
    <col min="4099" max="4099" width="38.6640625" style="214" customWidth="1"/>
    <col min="4100" max="4100" width="56.44140625" style="214" customWidth="1"/>
    <col min="4101" max="4101" width="66.33203125" style="214" customWidth="1"/>
    <col min="4102" max="4102" width="13.88671875" style="214" customWidth="1"/>
    <col min="4103" max="4103" width="11" style="214" customWidth="1"/>
    <col min="4104" max="4104" width="12.44140625" style="214" customWidth="1"/>
    <col min="4105" max="4105" width="35.5546875" style="214" customWidth="1"/>
    <col min="4106" max="4106" width="23.33203125" style="214" customWidth="1"/>
    <col min="4107" max="4107" width="12.6640625" style="214" customWidth="1"/>
    <col min="4108" max="4108" width="11.33203125" style="214" customWidth="1"/>
    <col min="4109" max="4109" width="16.33203125" style="214" customWidth="1"/>
    <col min="4110" max="4110" width="30" style="214" customWidth="1"/>
    <col min="4111" max="4111" width="174.88671875" style="214" customWidth="1"/>
    <col min="4112" max="4352" width="9.109375" style="214"/>
    <col min="4353" max="4353" width="18.6640625" style="214" customWidth="1"/>
    <col min="4354" max="4354" width="20.109375" style="214" customWidth="1"/>
    <col min="4355" max="4355" width="38.6640625" style="214" customWidth="1"/>
    <col min="4356" max="4356" width="56.44140625" style="214" customWidth="1"/>
    <col min="4357" max="4357" width="66.33203125" style="214" customWidth="1"/>
    <col min="4358" max="4358" width="13.88671875" style="214" customWidth="1"/>
    <col min="4359" max="4359" width="11" style="214" customWidth="1"/>
    <col min="4360" max="4360" width="12.44140625" style="214" customWidth="1"/>
    <col min="4361" max="4361" width="35.5546875" style="214" customWidth="1"/>
    <col min="4362" max="4362" width="23.33203125" style="214" customWidth="1"/>
    <col min="4363" max="4363" width="12.6640625" style="214" customWidth="1"/>
    <col min="4364" max="4364" width="11.33203125" style="214" customWidth="1"/>
    <col min="4365" max="4365" width="16.33203125" style="214" customWidth="1"/>
    <col min="4366" max="4366" width="30" style="214" customWidth="1"/>
    <col min="4367" max="4367" width="174.88671875" style="214" customWidth="1"/>
    <col min="4368" max="4608" width="9.109375" style="214"/>
    <col min="4609" max="4609" width="18.6640625" style="214" customWidth="1"/>
    <col min="4610" max="4610" width="20.109375" style="214" customWidth="1"/>
    <col min="4611" max="4611" width="38.6640625" style="214" customWidth="1"/>
    <col min="4612" max="4612" width="56.44140625" style="214" customWidth="1"/>
    <col min="4613" max="4613" width="66.33203125" style="214" customWidth="1"/>
    <col min="4614" max="4614" width="13.88671875" style="214" customWidth="1"/>
    <col min="4615" max="4615" width="11" style="214" customWidth="1"/>
    <col min="4616" max="4616" width="12.44140625" style="214" customWidth="1"/>
    <col min="4617" max="4617" width="35.5546875" style="214" customWidth="1"/>
    <col min="4618" max="4618" width="23.33203125" style="214" customWidth="1"/>
    <col min="4619" max="4619" width="12.6640625" style="214" customWidth="1"/>
    <col min="4620" max="4620" width="11.33203125" style="214" customWidth="1"/>
    <col min="4621" max="4621" width="16.33203125" style="214" customWidth="1"/>
    <col min="4622" max="4622" width="30" style="214" customWidth="1"/>
    <col min="4623" max="4623" width="174.88671875" style="214" customWidth="1"/>
    <col min="4624" max="4864" width="9.109375" style="214"/>
    <col min="4865" max="4865" width="18.6640625" style="214" customWidth="1"/>
    <col min="4866" max="4866" width="20.109375" style="214" customWidth="1"/>
    <col min="4867" max="4867" width="38.6640625" style="214" customWidth="1"/>
    <col min="4868" max="4868" width="56.44140625" style="214" customWidth="1"/>
    <col min="4869" max="4869" width="66.33203125" style="214" customWidth="1"/>
    <col min="4870" max="4870" width="13.88671875" style="214" customWidth="1"/>
    <col min="4871" max="4871" width="11" style="214" customWidth="1"/>
    <col min="4872" max="4872" width="12.44140625" style="214" customWidth="1"/>
    <col min="4873" max="4873" width="35.5546875" style="214" customWidth="1"/>
    <col min="4874" max="4874" width="23.33203125" style="214" customWidth="1"/>
    <col min="4875" max="4875" width="12.6640625" style="214" customWidth="1"/>
    <col min="4876" max="4876" width="11.33203125" style="214" customWidth="1"/>
    <col min="4877" max="4877" width="16.33203125" style="214" customWidth="1"/>
    <col min="4878" max="4878" width="30" style="214" customWidth="1"/>
    <col min="4879" max="4879" width="174.88671875" style="214" customWidth="1"/>
    <col min="4880" max="5120" width="9.109375" style="214"/>
    <col min="5121" max="5121" width="18.6640625" style="214" customWidth="1"/>
    <col min="5122" max="5122" width="20.109375" style="214" customWidth="1"/>
    <col min="5123" max="5123" width="38.6640625" style="214" customWidth="1"/>
    <col min="5124" max="5124" width="56.44140625" style="214" customWidth="1"/>
    <col min="5125" max="5125" width="66.33203125" style="214" customWidth="1"/>
    <col min="5126" max="5126" width="13.88671875" style="214" customWidth="1"/>
    <col min="5127" max="5127" width="11" style="214" customWidth="1"/>
    <col min="5128" max="5128" width="12.44140625" style="214" customWidth="1"/>
    <col min="5129" max="5129" width="35.5546875" style="214" customWidth="1"/>
    <col min="5130" max="5130" width="23.33203125" style="214" customWidth="1"/>
    <col min="5131" max="5131" width="12.6640625" style="214" customWidth="1"/>
    <col min="5132" max="5132" width="11.33203125" style="214" customWidth="1"/>
    <col min="5133" max="5133" width="16.33203125" style="214" customWidth="1"/>
    <col min="5134" max="5134" width="30" style="214" customWidth="1"/>
    <col min="5135" max="5135" width="174.88671875" style="214" customWidth="1"/>
    <col min="5136" max="5376" width="9.109375" style="214"/>
    <col min="5377" max="5377" width="18.6640625" style="214" customWidth="1"/>
    <col min="5378" max="5378" width="20.109375" style="214" customWidth="1"/>
    <col min="5379" max="5379" width="38.6640625" style="214" customWidth="1"/>
    <col min="5380" max="5380" width="56.44140625" style="214" customWidth="1"/>
    <col min="5381" max="5381" width="66.33203125" style="214" customWidth="1"/>
    <col min="5382" max="5382" width="13.88671875" style="214" customWidth="1"/>
    <col min="5383" max="5383" width="11" style="214" customWidth="1"/>
    <col min="5384" max="5384" width="12.44140625" style="214" customWidth="1"/>
    <col min="5385" max="5385" width="35.5546875" style="214" customWidth="1"/>
    <col min="5386" max="5386" width="23.33203125" style="214" customWidth="1"/>
    <col min="5387" max="5387" width="12.6640625" style="214" customWidth="1"/>
    <col min="5388" max="5388" width="11.33203125" style="214" customWidth="1"/>
    <col min="5389" max="5389" width="16.33203125" style="214" customWidth="1"/>
    <col min="5390" max="5390" width="30" style="214" customWidth="1"/>
    <col min="5391" max="5391" width="174.88671875" style="214" customWidth="1"/>
    <col min="5392" max="5632" width="9.109375" style="214"/>
    <col min="5633" max="5633" width="18.6640625" style="214" customWidth="1"/>
    <col min="5634" max="5634" width="20.109375" style="214" customWidth="1"/>
    <col min="5635" max="5635" width="38.6640625" style="214" customWidth="1"/>
    <col min="5636" max="5636" width="56.44140625" style="214" customWidth="1"/>
    <col min="5637" max="5637" width="66.33203125" style="214" customWidth="1"/>
    <col min="5638" max="5638" width="13.88671875" style="214" customWidth="1"/>
    <col min="5639" max="5639" width="11" style="214" customWidth="1"/>
    <col min="5640" max="5640" width="12.44140625" style="214" customWidth="1"/>
    <col min="5641" max="5641" width="35.5546875" style="214" customWidth="1"/>
    <col min="5642" max="5642" width="23.33203125" style="214" customWidth="1"/>
    <col min="5643" max="5643" width="12.6640625" style="214" customWidth="1"/>
    <col min="5644" max="5644" width="11.33203125" style="214" customWidth="1"/>
    <col min="5645" max="5645" width="16.33203125" style="214" customWidth="1"/>
    <col min="5646" max="5646" width="30" style="214" customWidth="1"/>
    <col min="5647" max="5647" width="174.88671875" style="214" customWidth="1"/>
    <col min="5648" max="5888" width="9.109375" style="214"/>
    <col min="5889" max="5889" width="18.6640625" style="214" customWidth="1"/>
    <col min="5890" max="5890" width="20.109375" style="214" customWidth="1"/>
    <col min="5891" max="5891" width="38.6640625" style="214" customWidth="1"/>
    <col min="5892" max="5892" width="56.44140625" style="214" customWidth="1"/>
    <col min="5893" max="5893" width="66.33203125" style="214" customWidth="1"/>
    <col min="5894" max="5894" width="13.88671875" style="214" customWidth="1"/>
    <col min="5895" max="5895" width="11" style="214" customWidth="1"/>
    <col min="5896" max="5896" width="12.44140625" style="214" customWidth="1"/>
    <col min="5897" max="5897" width="35.5546875" style="214" customWidth="1"/>
    <col min="5898" max="5898" width="23.33203125" style="214" customWidth="1"/>
    <col min="5899" max="5899" width="12.6640625" style="214" customWidth="1"/>
    <col min="5900" max="5900" width="11.33203125" style="214" customWidth="1"/>
    <col min="5901" max="5901" width="16.33203125" style="214" customWidth="1"/>
    <col min="5902" max="5902" width="30" style="214" customWidth="1"/>
    <col min="5903" max="5903" width="174.88671875" style="214" customWidth="1"/>
    <col min="5904" max="6144" width="9.109375" style="214"/>
    <col min="6145" max="6145" width="18.6640625" style="214" customWidth="1"/>
    <col min="6146" max="6146" width="20.109375" style="214" customWidth="1"/>
    <col min="6147" max="6147" width="38.6640625" style="214" customWidth="1"/>
    <col min="6148" max="6148" width="56.44140625" style="214" customWidth="1"/>
    <col min="6149" max="6149" width="66.33203125" style="214" customWidth="1"/>
    <col min="6150" max="6150" width="13.88671875" style="214" customWidth="1"/>
    <col min="6151" max="6151" width="11" style="214" customWidth="1"/>
    <col min="6152" max="6152" width="12.44140625" style="214" customWidth="1"/>
    <col min="6153" max="6153" width="35.5546875" style="214" customWidth="1"/>
    <col min="6154" max="6154" width="23.33203125" style="214" customWidth="1"/>
    <col min="6155" max="6155" width="12.6640625" style="214" customWidth="1"/>
    <col min="6156" max="6156" width="11.33203125" style="214" customWidth="1"/>
    <col min="6157" max="6157" width="16.33203125" style="214" customWidth="1"/>
    <col min="6158" max="6158" width="30" style="214" customWidth="1"/>
    <col min="6159" max="6159" width="174.88671875" style="214" customWidth="1"/>
    <col min="6160" max="6400" width="9.109375" style="214"/>
    <col min="6401" max="6401" width="18.6640625" style="214" customWidth="1"/>
    <col min="6402" max="6402" width="20.109375" style="214" customWidth="1"/>
    <col min="6403" max="6403" width="38.6640625" style="214" customWidth="1"/>
    <col min="6404" max="6404" width="56.44140625" style="214" customWidth="1"/>
    <col min="6405" max="6405" width="66.33203125" style="214" customWidth="1"/>
    <col min="6406" max="6406" width="13.88671875" style="214" customWidth="1"/>
    <col min="6407" max="6407" width="11" style="214" customWidth="1"/>
    <col min="6408" max="6408" width="12.44140625" style="214" customWidth="1"/>
    <col min="6409" max="6409" width="35.5546875" style="214" customWidth="1"/>
    <col min="6410" max="6410" width="23.33203125" style="214" customWidth="1"/>
    <col min="6411" max="6411" width="12.6640625" style="214" customWidth="1"/>
    <col min="6412" max="6412" width="11.33203125" style="214" customWidth="1"/>
    <col min="6413" max="6413" width="16.33203125" style="214" customWidth="1"/>
    <col min="6414" max="6414" width="30" style="214" customWidth="1"/>
    <col min="6415" max="6415" width="174.88671875" style="214" customWidth="1"/>
    <col min="6416" max="6656" width="9.109375" style="214"/>
    <col min="6657" max="6657" width="18.6640625" style="214" customWidth="1"/>
    <col min="6658" max="6658" width="20.109375" style="214" customWidth="1"/>
    <col min="6659" max="6659" width="38.6640625" style="214" customWidth="1"/>
    <col min="6660" max="6660" width="56.44140625" style="214" customWidth="1"/>
    <col min="6661" max="6661" width="66.33203125" style="214" customWidth="1"/>
    <col min="6662" max="6662" width="13.88671875" style="214" customWidth="1"/>
    <col min="6663" max="6663" width="11" style="214" customWidth="1"/>
    <col min="6664" max="6664" width="12.44140625" style="214" customWidth="1"/>
    <col min="6665" max="6665" width="35.5546875" style="214" customWidth="1"/>
    <col min="6666" max="6666" width="23.33203125" style="214" customWidth="1"/>
    <col min="6667" max="6667" width="12.6640625" style="214" customWidth="1"/>
    <col min="6668" max="6668" width="11.33203125" style="214" customWidth="1"/>
    <col min="6669" max="6669" width="16.33203125" style="214" customWidth="1"/>
    <col min="6670" max="6670" width="30" style="214" customWidth="1"/>
    <col min="6671" max="6671" width="174.88671875" style="214" customWidth="1"/>
    <col min="6672" max="6912" width="9.109375" style="214"/>
    <col min="6913" max="6913" width="18.6640625" style="214" customWidth="1"/>
    <col min="6914" max="6914" width="20.109375" style="214" customWidth="1"/>
    <col min="6915" max="6915" width="38.6640625" style="214" customWidth="1"/>
    <col min="6916" max="6916" width="56.44140625" style="214" customWidth="1"/>
    <col min="6917" max="6917" width="66.33203125" style="214" customWidth="1"/>
    <col min="6918" max="6918" width="13.88671875" style="214" customWidth="1"/>
    <col min="6919" max="6919" width="11" style="214" customWidth="1"/>
    <col min="6920" max="6920" width="12.44140625" style="214" customWidth="1"/>
    <col min="6921" max="6921" width="35.5546875" style="214" customWidth="1"/>
    <col min="6922" max="6922" width="23.33203125" style="214" customWidth="1"/>
    <col min="6923" max="6923" width="12.6640625" style="214" customWidth="1"/>
    <col min="6924" max="6924" width="11.33203125" style="214" customWidth="1"/>
    <col min="6925" max="6925" width="16.33203125" style="214" customWidth="1"/>
    <col min="6926" max="6926" width="30" style="214" customWidth="1"/>
    <col min="6927" max="6927" width="174.88671875" style="214" customWidth="1"/>
    <col min="6928" max="7168" width="9.109375" style="214"/>
    <col min="7169" max="7169" width="18.6640625" style="214" customWidth="1"/>
    <col min="7170" max="7170" width="20.109375" style="214" customWidth="1"/>
    <col min="7171" max="7171" width="38.6640625" style="214" customWidth="1"/>
    <col min="7172" max="7172" width="56.44140625" style="214" customWidth="1"/>
    <col min="7173" max="7173" width="66.33203125" style="214" customWidth="1"/>
    <col min="7174" max="7174" width="13.88671875" style="214" customWidth="1"/>
    <col min="7175" max="7175" width="11" style="214" customWidth="1"/>
    <col min="7176" max="7176" width="12.44140625" style="214" customWidth="1"/>
    <col min="7177" max="7177" width="35.5546875" style="214" customWidth="1"/>
    <col min="7178" max="7178" width="23.33203125" style="214" customWidth="1"/>
    <col min="7179" max="7179" width="12.6640625" style="214" customWidth="1"/>
    <col min="7180" max="7180" width="11.33203125" style="214" customWidth="1"/>
    <col min="7181" max="7181" width="16.33203125" style="214" customWidth="1"/>
    <col min="7182" max="7182" width="30" style="214" customWidth="1"/>
    <col min="7183" max="7183" width="174.88671875" style="214" customWidth="1"/>
    <col min="7184" max="7424" width="9.109375" style="214"/>
    <col min="7425" max="7425" width="18.6640625" style="214" customWidth="1"/>
    <col min="7426" max="7426" width="20.109375" style="214" customWidth="1"/>
    <col min="7427" max="7427" width="38.6640625" style="214" customWidth="1"/>
    <col min="7428" max="7428" width="56.44140625" style="214" customWidth="1"/>
    <col min="7429" max="7429" width="66.33203125" style="214" customWidth="1"/>
    <col min="7430" max="7430" width="13.88671875" style="214" customWidth="1"/>
    <col min="7431" max="7431" width="11" style="214" customWidth="1"/>
    <col min="7432" max="7432" width="12.44140625" style="214" customWidth="1"/>
    <col min="7433" max="7433" width="35.5546875" style="214" customWidth="1"/>
    <col min="7434" max="7434" width="23.33203125" style="214" customWidth="1"/>
    <col min="7435" max="7435" width="12.6640625" style="214" customWidth="1"/>
    <col min="7436" max="7436" width="11.33203125" style="214" customWidth="1"/>
    <col min="7437" max="7437" width="16.33203125" style="214" customWidth="1"/>
    <col min="7438" max="7438" width="30" style="214" customWidth="1"/>
    <col min="7439" max="7439" width="174.88671875" style="214" customWidth="1"/>
    <col min="7440" max="7680" width="9.109375" style="214"/>
    <col min="7681" max="7681" width="18.6640625" style="214" customWidth="1"/>
    <col min="7682" max="7682" width="20.109375" style="214" customWidth="1"/>
    <col min="7683" max="7683" width="38.6640625" style="214" customWidth="1"/>
    <col min="7684" max="7684" width="56.44140625" style="214" customWidth="1"/>
    <col min="7685" max="7685" width="66.33203125" style="214" customWidth="1"/>
    <col min="7686" max="7686" width="13.88671875" style="214" customWidth="1"/>
    <col min="7687" max="7687" width="11" style="214" customWidth="1"/>
    <col min="7688" max="7688" width="12.44140625" style="214" customWidth="1"/>
    <col min="7689" max="7689" width="35.5546875" style="214" customWidth="1"/>
    <col min="7690" max="7690" width="23.33203125" style="214" customWidth="1"/>
    <col min="7691" max="7691" width="12.6640625" style="214" customWidth="1"/>
    <col min="7692" max="7692" width="11.33203125" style="214" customWidth="1"/>
    <col min="7693" max="7693" width="16.33203125" style="214" customWidth="1"/>
    <col min="7694" max="7694" width="30" style="214" customWidth="1"/>
    <col min="7695" max="7695" width="174.88671875" style="214" customWidth="1"/>
    <col min="7696" max="7936" width="9.109375" style="214"/>
    <col min="7937" max="7937" width="18.6640625" style="214" customWidth="1"/>
    <col min="7938" max="7938" width="20.109375" style="214" customWidth="1"/>
    <col min="7939" max="7939" width="38.6640625" style="214" customWidth="1"/>
    <col min="7940" max="7940" width="56.44140625" style="214" customWidth="1"/>
    <col min="7941" max="7941" width="66.33203125" style="214" customWidth="1"/>
    <col min="7942" max="7942" width="13.88671875" style="214" customWidth="1"/>
    <col min="7943" max="7943" width="11" style="214" customWidth="1"/>
    <col min="7944" max="7944" width="12.44140625" style="214" customWidth="1"/>
    <col min="7945" max="7945" width="35.5546875" style="214" customWidth="1"/>
    <col min="7946" max="7946" width="23.33203125" style="214" customWidth="1"/>
    <col min="7947" max="7947" width="12.6640625" style="214" customWidth="1"/>
    <col min="7948" max="7948" width="11.33203125" style="214" customWidth="1"/>
    <col min="7949" max="7949" width="16.33203125" style="214" customWidth="1"/>
    <col min="7950" max="7950" width="30" style="214" customWidth="1"/>
    <col min="7951" max="7951" width="174.88671875" style="214" customWidth="1"/>
    <col min="7952" max="8192" width="9.109375" style="214"/>
    <col min="8193" max="8193" width="18.6640625" style="214" customWidth="1"/>
    <col min="8194" max="8194" width="20.109375" style="214" customWidth="1"/>
    <col min="8195" max="8195" width="38.6640625" style="214" customWidth="1"/>
    <col min="8196" max="8196" width="56.44140625" style="214" customWidth="1"/>
    <col min="8197" max="8197" width="66.33203125" style="214" customWidth="1"/>
    <col min="8198" max="8198" width="13.88671875" style="214" customWidth="1"/>
    <col min="8199" max="8199" width="11" style="214" customWidth="1"/>
    <col min="8200" max="8200" width="12.44140625" style="214" customWidth="1"/>
    <col min="8201" max="8201" width="35.5546875" style="214" customWidth="1"/>
    <col min="8202" max="8202" width="23.33203125" style="214" customWidth="1"/>
    <col min="8203" max="8203" width="12.6640625" style="214" customWidth="1"/>
    <col min="8204" max="8204" width="11.33203125" style="214" customWidth="1"/>
    <col min="8205" max="8205" width="16.33203125" style="214" customWidth="1"/>
    <col min="8206" max="8206" width="30" style="214" customWidth="1"/>
    <col min="8207" max="8207" width="174.88671875" style="214" customWidth="1"/>
    <col min="8208" max="8448" width="9.109375" style="214"/>
    <col min="8449" max="8449" width="18.6640625" style="214" customWidth="1"/>
    <col min="8450" max="8450" width="20.109375" style="214" customWidth="1"/>
    <col min="8451" max="8451" width="38.6640625" style="214" customWidth="1"/>
    <col min="8452" max="8452" width="56.44140625" style="214" customWidth="1"/>
    <col min="8453" max="8453" width="66.33203125" style="214" customWidth="1"/>
    <col min="8454" max="8454" width="13.88671875" style="214" customWidth="1"/>
    <col min="8455" max="8455" width="11" style="214" customWidth="1"/>
    <col min="8456" max="8456" width="12.44140625" style="214" customWidth="1"/>
    <col min="8457" max="8457" width="35.5546875" style="214" customWidth="1"/>
    <col min="8458" max="8458" width="23.33203125" style="214" customWidth="1"/>
    <col min="8459" max="8459" width="12.6640625" style="214" customWidth="1"/>
    <col min="8460" max="8460" width="11.33203125" style="214" customWidth="1"/>
    <col min="8461" max="8461" width="16.33203125" style="214" customWidth="1"/>
    <col min="8462" max="8462" width="30" style="214" customWidth="1"/>
    <col min="8463" max="8463" width="174.88671875" style="214" customWidth="1"/>
    <col min="8464" max="8704" width="9.109375" style="214"/>
    <col min="8705" max="8705" width="18.6640625" style="214" customWidth="1"/>
    <col min="8706" max="8706" width="20.109375" style="214" customWidth="1"/>
    <col min="8707" max="8707" width="38.6640625" style="214" customWidth="1"/>
    <col min="8708" max="8708" width="56.44140625" style="214" customWidth="1"/>
    <col min="8709" max="8709" width="66.33203125" style="214" customWidth="1"/>
    <col min="8710" max="8710" width="13.88671875" style="214" customWidth="1"/>
    <col min="8711" max="8711" width="11" style="214" customWidth="1"/>
    <col min="8712" max="8712" width="12.44140625" style="214" customWidth="1"/>
    <col min="8713" max="8713" width="35.5546875" style="214" customWidth="1"/>
    <col min="8714" max="8714" width="23.33203125" style="214" customWidth="1"/>
    <col min="8715" max="8715" width="12.6640625" style="214" customWidth="1"/>
    <col min="8716" max="8716" width="11.33203125" style="214" customWidth="1"/>
    <col min="8717" max="8717" width="16.33203125" style="214" customWidth="1"/>
    <col min="8718" max="8718" width="30" style="214" customWidth="1"/>
    <col min="8719" max="8719" width="174.88671875" style="214" customWidth="1"/>
    <col min="8720" max="8960" width="9.109375" style="214"/>
    <col min="8961" max="8961" width="18.6640625" style="214" customWidth="1"/>
    <col min="8962" max="8962" width="20.109375" style="214" customWidth="1"/>
    <col min="8963" max="8963" width="38.6640625" style="214" customWidth="1"/>
    <col min="8964" max="8964" width="56.44140625" style="214" customWidth="1"/>
    <col min="8965" max="8965" width="66.33203125" style="214" customWidth="1"/>
    <col min="8966" max="8966" width="13.88671875" style="214" customWidth="1"/>
    <col min="8967" max="8967" width="11" style="214" customWidth="1"/>
    <col min="8968" max="8968" width="12.44140625" style="214" customWidth="1"/>
    <col min="8969" max="8969" width="35.5546875" style="214" customWidth="1"/>
    <col min="8970" max="8970" width="23.33203125" style="214" customWidth="1"/>
    <col min="8971" max="8971" width="12.6640625" style="214" customWidth="1"/>
    <col min="8972" max="8972" width="11.33203125" style="214" customWidth="1"/>
    <col min="8973" max="8973" width="16.33203125" style="214" customWidth="1"/>
    <col min="8974" max="8974" width="30" style="214" customWidth="1"/>
    <col min="8975" max="8975" width="174.88671875" style="214" customWidth="1"/>
    <col min="8976" max="9216" width="9.109375" style="214"/>
    <col min="9217" max="9217" width="18.6640625" style="214" customWidth="1"/>
    <col min="9218" max="9218" width="20.109375" style="214" customWidth="1"/>
    <col min="9219" max="9219" width="38.6640625" style="214" customWidth="1"/>
    <col min="9220" max="9220" width="56.44140625" style="214" customWidth="1"/>
    <col min="9221" max="9221" width="66.33203125" style="214" customWidth="1"/>
    <col min="9222" max="9222" width="13.88671875" style="214" customWidth="1"/>
    <col min="9223" max="9223" width="11" style="214" customWidth="1"/>
    <col min="9224" max="9224" width="12.44140625" style="214" customWidth="1"/>
    <col min="9225" max="9225" width="35.5546875" style="214" customWidth="1"/>
    <col min="9226" max="9226" width="23.33203125" style="214" customWidth="1"/>
    <col min="9227" max="9227" width="12.6640625" style="214" customWidth="1"/>
    <col min="9228" max="9228" width="11.33203125" style="214" customWidth="1"/>
    <col min="9229" max="9229" width="16.33203125" style="214" customWidth="1"/>
    <col min="9230" max="9230" width="30" style="214" customWidth="1"/>
    <col min="9231" max="9231" width="174.88671875" style="214" customWidth="1"/>
    <col min="9232" max="9472" width="9.109375" style="214"/>
    <col min="9473" max="9473" width="18.6640625" style="214" customWidth="1"/>
    <col min="9474" max="9474" width="20.109375" style="214" customWidth="1"/>
    <col min="9475" max="9475" width="38.6640625" style="214" customWidth="1"/>
    <col min="9476" max="9476" width="56.44140625" style="214" customWidth="1"/>
    <col min="9477" max="9477" width="66.33203125" style="214" customWidth="1"/>
    <col min="9478" max="9478" width="13.88671875" style="214" customWidth="1"/>
    <col min="9479" max="9479" width="11" style="214" customWidth="1"/>
    <col min="9480" max="9480" width="12.44140625" style="214" customWidth="1"/>
    <col min="9481" max="9481" width="35.5546875" style="214" customWidth="1"/>
    <col min="9482" max="9482" width="23.33203125" style="214" customWidth="1"/>
    <col min="9483" max="9483" width="12.6640625" style="214" customWidth="1"/>
    <col min="9484" max="9484" width="11.33203125" style="214" customWidth="1"/>
    <col min="9485" max="9485" width="16.33203125" style="214" customWidth="1"/>
    <col min="9486" max="9486" width="30" style="214" customWidth="1"/>
    <col min="9487" max="9487" width="174.88671875" style="214" customWidth="1"/>
    <col min="9488" max="9728" width="9.109375" style="214"/>
    <col min="9729" max="9729" width="18.6640625" style="214" customWidth="1"/>
    <col min="9730" max="9730" width="20.109375" style="214" customWidth="1"/>
    <col min="9731" max="9731" width="38.6640625" style="214" customWidth="1"/>
    <col min="9732" max="9732" width="56.44140625" style="214" customWidth="1"/>
    <col min="9733" max="9733" width="66.33203125" style="214" customWidth="1"/>
    <col min="9734" max="9734" width="13.88671875" style="214" customWidth="1"/>
    <col min="9735" max="9735" width="11" style="214" customWidth="1"/>
    <col min="9736" max="9736" width="12.44140625" style="214" customWidth="1"/>
    <col min="9737" max="9737" width="35.5546875" style="214" customWidth="1"/>
    <col min="9738" max="9738" width="23.33203125" style="214" customWidth="1"/>
    <col min="9739" max="9739" width="12.6640625" style="214" customWidth="1"/>
    <col min="9740" max="9740" width="11.33203125" style="214" customWidth="1"/>
    <col min="9741" max="9741" width="16.33203125" style="214" customWidth="1"/>
    <col min="9742" max="9742" width="30" style="214" customWidth="1"/>
    <col min="9743" max="9743" width="174.88671875" style="214" customWidth="1"/>
    <col min="9744" max="9984" width="9.109375" style="214"/>
    <col min="9985" max="9985" width="18.6640625" style="214" customWidth="1"/>
    <col min="9986" max="9986" width="20.109375" style="214" customWidth="1"/>
    <col min="9987" max="9987" width="38.6640625" style="214" customWidth="1"/>
    <col min="9988" max="9988" width="56.44140625" style="214" customWidth="1"/>
    <col min="9989" max="9989" width="66.33203125" style="214" customWidth="1"/>
    <col min="9990" max="9990" width="13.88671875" style="214" customWidth="1"/>
    <col min="9991" max="9991" width="11" style="214" customWidth="1"/>
    <col min="9992" max="9992" width="12.44140625" style="214" customWidth="1"/>
    <col min="9993" max="9993" width="35.5546875" style="214" customWidth="1"/>
    <col min="9994" max="9994" width="23.33203125" style="214" customWidth="1"/>
    <col min="9995" max="9995" width="12.6640625" style="214" customWidth="1"/>
    <col min="9996" max="9996" width="11.33203125" style="214" customWidth="1"/>
    <col min="9997" max="9997" width="16.33203125" style="214" customWidth="1"/>
    <col min="9998" max="9998" width="30" style="214" customWidth="1"/>
    <col min="9999" max="9999" width="174.88671875" style="214" customWidth="1"/>
    <col min="10000" max="10240" width="9.109375" style="214"/>
    <col min="10241" max="10241" width="18.6640625" style="214" customWidth="1"/>
    <col min="10242" max="10242" width="20.109375" style="214" customWidth="1"/>
    <col min="10243" max="10243" width="38.6640625" style="214" customWidth="1"/>
    <col min="10244" max="10244" width="56.44140625" style="214" customWidth="1"/>
    <col min="10245" max="10245" width="66.33203125" style="214" customWidth="1"/>
    <col min="10246" max="10246" width="13.88671875" style="214" customWidth="1"/>
    <col min="10247" max="10247" width="11" style="214" customWidth="1"/>
    <col min="10248" max="10248" width="12.44140625" style="214" customWidth="1"/>
    <col min="10249" max="10249" width="35.5546875" style="214" customWidth="1"/>
    <col min="10250" max="10250" width="23.33203125" style="214" customWidth="1"/>
    <col min="10251" max="10251" width="12.6640625" style="214" customWidth="1"/>
    <col min="10252" max="10252" width="11.33203125" style="214" customWidth="1"/>
    <col min="10253" max="10253" width="16.33203125" style="214" customWidth="1"/>
    <col min="10254" max="10254" width="30" style="214" customWidth="1"/>
    <col min="10255" max="10255" width="174.88671875" style="214" customWidth="1"/>
    <col min="10256" max="10496" width="9.109375" style="214"/>
    <col min="10497" max="10497" width="18.6640625" style="214" customWidth="1"/>
    <col min="10498" max="10498" width="20.109375" style="214" customWidth="1"/>
    <col min="10499" max="10499" width="38.6640625" style="214" customWidth="1"/>
    <col min="10500" max="10500" width="56.44140625" style="214" customWidth="1"/>
    <col min="10501" max="10501" width="66.33203125" style="214" customWidth="1"/>
    <col min="10502" max="10502" width="13.88671875" style="214" customWidth="1"/>
    <col min="10503" max="10503" width="11" style="214" customWidth="1"/>
    <col min="10504" max="10504" width="12.44140625" style="214" customWidth="1"/>
    <col min="10505" max="10505" width="35.5546875" style="214" customWidth="1"/>
    <col min="10506" max="10506" width="23.33203125" style="214" customWidth="1"/>
    <col min="10507" max="10507" width="12.6640625" style="214" customWidth="1"/>
    <col min="10508" max="10508" width="11.33203125" style="214" customWidth="1"/>
    <col min="10509" max="10509" width="16.33203125" style="214" customWidth="1"/>
    <col min="10510" max="10510" width="30" style="214" customWidth="1"/>
    <col min="10511" max="10511" width="174.88671875" style="214" customWidth="1"/>
    <col min="10512" max="10752" width="9.109375" style="214"/>
    <col min="10753" max="10753" width="18.6640625" style="214" customWidth="1"/>
    <col min="10754" max="10754" width="20.109375" style="214" customWidth="1"/>
    <col min="10755" max="10755" width="38.6640625" style="214" customWidth="1"/>
    <col min="10756" max="10756" width="56.44140625" style="214" customWidth="1"/>
    <col min="10757" max="10757" width="66.33203125" style="214" customWidth="1"/>
    <col min="10758" max="10758" width="13.88671875" style="214" customWidth="1"/>
    <col min="10759" max="10759" width="11" style="214" customWidth="1"/>
    <col min="10760" max="10760" width="12.44140625" style="214" customWidth="1"/>
    <col min="10761" max="10761" width="35.5546875" style="214" customWidth="1"/>
    <col min="10762" max="10762" width="23.33203125" style="214" customWidth="1"/>
    <col min="10763" max="10763" width="12.6640625" style="214" customWidth="1"/>
    <col min="10764" max="10764" width="11.33203125" style="214" customWidth="1"/>
    <col min="10765" max="10765" width="16.33203125" style="214" customWidth="1"/>
    <col min="10766" max="10766" width="30" style="214" customWidth="1"/>
    <col min="10767" max="10767" width="174.88671875" style="214" customWidth="1"/>
    <col min="10768" max="11008" width="9.109375" style="214"/>
    <col min="11009" max="11009" width="18.6640625" style="214" customWidth="1"/>
    <col min="11010" max="11010" width="20.109375" style="214" customWidth="1"/>
    <col min="11011" max="11011" width="38.6640625" style="214" customWidth="1"/>
    <col min="11012" max="11012" width="56.44140625" style="214" customWidth="1"/>
    <col min="11013" max="11013" width="66.33203125" style="214" customWidth="1"/>
    <col min="11014" max="11014" width="13.88671875" style="214" customWidth="1"/>
    <col min="11015" max="11015" width="11" style="214" customWidth="1"/>
    <col min="11016" max="11016" width="12.44140625" style="214" customWidth="1"/>
    <col min="11017" max="11017" width="35.5546875" style="214" customWidth="1"/>
    <col min="11018" max="11018" width="23.33203125" style="214" customWidth="1"/>
    <col min="11019" max="11019" width="12.6640625" style="214" customWidth="1"/>
    <col min="11020" max="11020" width="11.33203125" style="214" customWidth="1"/>
    <col min="11021" max="11021" width="16.33203125" style="214" customWidth="1"/>
    <col min="11022" max="11022" width="30" style="214" customWidth="1"/>
    <col min="11023" max="11023" width="174.88671875" style="214" customWidth="1"/>
    <col min="11024" max="11264" width="9.109375" style="214"/>
    <col min="11265" max="11265" width="18.6640625" style="214" customWidth="1"/>
    <col min="11266" max="11266" width="20.109375" style="214" customWidth="1"/>
    <col min="11267" max="11267" width="38.6640625" style="214" customWidth="1"/>
    <col min="11268" max="11268" width="56.44140625" style="214" customWidth="1"/>
    <col min="11269" max="11269" width="66.33203125" style="214" customWidth="1"/>
    <col min="11270" max="11270" width="13.88671875" style="214" customWidth="1"/>
    <col min="11271" max="11271" width="11" style="214" customWidth="1"/>
    <col min="11272" max="11272" width="12.44140625" style="214" customWidth="1"/>
    <col min="11273" max="11273" width="35.5546875" style="214" customWidth="1"/>
    <col min="11274" max="11274" width="23.33203125" style="214" customWidth="1"/>
    <col min="11275" max="11275" width="12.6640625" style="214" customWidth="1"/>
    <col min="11276" max="11276" width="11.33203125" style="214" customWidth="1"/>
    <col min="11277" max="11277" width="16.33203125" style="214" customWidth="1"/>
    <col min="11278" max="11278" width="30" style="214" customWidth="1"/>
    <col min="11279" max="11279" width="174.88671875" style="214" customWidth="1"/>
    <col min="11280" max="11520" width="9.109375" style="214"/>
    <col min="11521" max="11521" width="18.6640625" style="214" customWidth="1"/>
    <col min="11522" max="11522" width="20.109375" style="214" customWidth="1"/>
    <col min="11523" max="11523" width="38.6640625" style="214" customWidth="1"/>
    <col min="11524" max="11524" width="56.44140625" style="214" customWidth="1"/>
    <col min="11525" max="11525" width="66.33203125" style="214" customWidth="1"/>
    <col min="11526" max="11526" width="13.88671875" style="214" customWidth="1"/>
    <col min="11527" max="11527" width="11" style="214" customWidth="1"/>
    <col min="11528" max="11528" width="12.44140625" style="214" customWidth="1"/>
    <col min="11529" max="11529" width="35.5546875" style="214" customWidth="1"/>
    <col min="11530" max="11530" width="23.33203125" style="214" customWidth="1"/>
    <col min="11531" max="11531" width="12.6640625" style="214" customWidth="1"/>
    <col min="11532" max="11532" width="11.33203125" style="214" customWidth="1"/>
    <col min="11533" max="11533" width="16.33203125" style="214" customWidth="1"/>
    <col min="11534" max="11534" width="30" style="214" customWidth="1"/>
    <col min="11535" max="11535" width="174.88671875" style="214" customWidth="1"/>
    <col min="11536" max="11776" width="9.109375" style="214"/>
    <col min="11777" max="11777" width="18.6640625" style="214" customWidth="1"/>
    <col min="11778" max="11778" width="20.109375" style="214" customWidth="1"/>
    <col min="11779" max="11779" width="38.6640625" style="214" customWidth="1"/>
    <col min="11780" max="11780" width="56.44140625" style="214" customWidth="1"/>
    <col min="11781" max="11781" width="66.33203125" style="214" customWidth="1"/>
    <col min="11782" max="11782" width="13.88671875" style="214" customWidth="1"/>
    <col min="11783" max="11783" width="11" style="214" customWidth="1"/>
    <col min="11784" max="11784" width="12.44140625" style="214" customWidth="1"/>
    <col min="11785" max="11785" width="35.5546875" style="214" customWidth="1"/>
    <col min="11786" max="11786" width="23.33203125" style="214" customWidth="1"/>
    <col min="11787" max="11787" width="12.6640625" style="214" customWidth="1"/>
    <col min="11788" max="11788" width="11.33203125" style="214" customWidth="1"/>
    <col min="11789" max="11789" width="16.33203125" style="214" customWidth="1"/>
    <col min="11790" max="11790" width="30" style="214" customWidth="1"/>
    <col min="11791" max="11791" width="174.88671875" style="214" customWidth="1"/>
    <col min="11792" max="12032" width="9.109375" style="214"/>
    <col min="12033" max="12033" width="18.6640625" style="214" customWidth="1"/>
    <col min="12034" max="12034" width="20.109375" style="214" customWidth="1"/>
    <col min="12035" max="12035" width="38.6640625" style="214" customWidth="1"/>
    <col min="12036" max="12036" width="56.44140625" style="214" customWidth="1"/>
    <col min="12037" max="12037" width="66.33203125" style="214" customWidth="1"/>
    <col min="12038" max="12038" width="13.88671875" style="214" customWidth="1"/>
    <col min="12039" max="12039" width="11" style="214" customWidth="1"/>
    <col min="12040" max="12040" width="12.44140625" style="214" customWidth="1"/>
    <col min="12041" max="12041" width="35.5546875" style="214" customWidth="1"/>
    <col min="12042" max="12042" width="23.33203125" style="214" customWidth="1"/>
    <col min="12043" max="12043" width="12.6640625" style="214" customWidth="1"/>
    <col min="12044" max="12044" width="11.33203125" style="214" customWidth="1"/>
    <col min="12045" max="12045" width="16.33203125" style="214" customWidth="1"/>
    <col min="12046" max="12046" width="30" style="214" customWidth="1"/>
    <col min="12047" max="12047" width="174.88671875" style="214" customWidth="1"/>
    <col min="12048" max="12288" width="9.109375" style="214"/>
    <col min="12289" max="12289" width="18.6640625" style="214" customWidth="1"/>
    <col min="12290" max="12290" width="20.109375" style="214" customWidth="1"/>
    <col min="12291" max="12291" width="38.6640625" style="214" customWidth="1"/>
    <col min="12292" max="12292" width="56.44140625" style="214" customWidth="1"/>
    <col min="12293" max="12293" width="66.33203125" style="214" customWidth="1"/>
    <col min="12294" max="12294" width="13.88671875" style="214" customWidth="1"/>
    <col min="12295" max="12295" width="11" style="214" customWidth="1"/>
    <col min="12296" max="12296" width="12.44140625" style="214" customWidth="1"/>
    <col min="12297" max="12297" width="35.5546875" style="214" customWidth="1"/>
    <col min="12298" max="12298" width="23.33203125" style="214" customWidth="1"/>
    <col min="12299" max="12299" width="12.6640625" style="214" customWidth="1"/>
    <col min="12300" max="12300" width="11.33203125" style="214" customWidth="1"/>
    <col min="12301" max="12301" width="16.33203125" style="214" customWidth="1"/>
    <col min="12302" max="12302" width="30" style="214" customWidth="1"/>
    <col min="12303" max="12303" width="174.88671875" style="214" customWidth="1"/>
    <col min="12304" max="12544" width="9.109375" style="214"/>
    <col min="12545" max="12545" width="18.6640625" style="214" customWidth="1"/>
    <col min="12546" max="12546" width="20.109375" style="214" customWidth="1"/>
    <col min="12547" max="12547" width="38.6640625" style="214" customWidth="1"/>
    <col min="12548" max="12548" width="56.44140625" style="214" customWidth="1"/>
    <col min="12549" max="12549" width="66.33203125" style="214" customWidth="1"/>
    <col min="12550" max="12550" width="13.88671875" style="214" customWidth="1"/>
    <col min="12551" max="12551" width="11" style="214" customWidth="1"/>
    <col min="12552" max="12552" width="12.44140625" style="214" customWidth="1"/>
    <col min="12553" max="12553" width="35.5546875" style="214" customWidth="1"/>
    <col min="12554" max="12554" width="23.33203125" style="214" customWidth="1"/>
    <col min="12555" max="12555" width="12.6640625" style="214" customWidth="1"/>
    <col min="12556" max="12556" width="11.33203125" style="214" customWidth="1"/>
    <col min="12557" max="12557" width="16.33203125" style="214" customWidth="1"/>
    <col min="12558" max="12558" width="30" style="214" customWidth="1"/>
    <col min="12559" max="12559" width="174.88671875" style="214" customWidth="1"/>
    <col min="12560" max="12800" width="9.109375" style="214"/>
    <col min="12801" max="12801" width="18.6640625" style="214" customWidth="1"/>
    <col min="12802" max="12802" width="20.109375" style="214" customWidth="1"/>
    <col min="12803" max="12803" width="38.6640625" style="214" customWidth="1"/>
    <col min="12804" max="12804" width="56.44140625" style="214" customWidth="1"/>
    <col min="12805" max="12805" width="66.33203125" style="214" customWidth="1"/>
    <col min="12806" max="12806" width="13.88671875" style="214" customWidth="1"/>
    <col min="12807" max="12807" width="11" style="214" customWidth="1"/>
    <col min="12808" max="12808" width="12.44140625" style="214" customWidth="1"/>
    <col min="12809" max="12809" width="35.5546875" style="214" customWidth="1"/>
    <col min="12810" max="12810" width="23.33203125" style="214" customWidth="1"/>
    <col min="12811" max="12811" width="12.6640625" style="214" customWidth="1"/>
    <col min="12812" max="12812" width="11.33203125" style="214" customWidth="1"/>
    <col min="12813" max="12813" width="16.33203125" style="214" customWidth="1"/>
    <col min="12814" max="12814" width="30" style="214" customWidth="1"/>
    <col min="12815" max="12815" width="174.88671875" style="214" customWidth="1"/>
    <col min="12816" max="13056" width="9.109375" style="214"/>
    <col min="13057" max="13057" width="18.6640625" style="214" customWidth="1"/>
    <col min="13058" max="13058" width="20.109375" style="214" customWidth="1"/>
    <col min="13059" max="13059" width="38.6640625" style="214" customWidth="1"/>
    <col min="13060" max="13060" width="56.44140625" style="214" customWidth="1"/>
    <col min="13061" max="13061" width="66.33203125" style="214" customWidth="1"/>
    <col min="13062" max="13062" width="13.88671875" style="214" customWidth="1"/>
    <col min="13063" max="13063" width="11" style="214" customWidth="1"/>
    <col min="13064" max="13064" width="12.44140625" style="214" customWidth="1"/>
    <col min="13065" max="13065" width="35.5546875" style="214" customWidth="1"/>
    <col min="13066" max="13066" width="23.33203125" style="214" customWidth="1"/>
    <col min="13067" max="13067" width="12.6640625" style="214" customWidth="1"/>
    <col min="13068" max="13068" width="11.33203125" style="214" customWidth="1"/>
    <col min="13069" max="13069" width="16.33203125" style="214" customWidth="1"/>
    <col min="13070" max="13070" width="30" style="214" customWidth="1"/>
    <col min="13071" max="13071" width="174.88671875" style="214" customWidth="1"/>
    <col min="13072" max="13312" width="9.109375" style="214"/>
    <col min="13313" max="13313" width="18.6640625" style="214" customWidth="1"/>
    <col min="13314" max="13314" width="20.109375" style="214" customWidth="1"/>
    <col min="13315" max="13315" width="38.6640625" style="214" customWidth="1"/>
    <col min="13316" max="13316" width="56.44140625" style="214" customWidth="1"/>
    <col min="13317" max="13317" width="66.33203125" style="214" customWidth="1"/>
    <col min="13318" max="13318" width="13.88671875" style="214" customWidth="1"/>
    <col min="13319" max="13319" width="11" style="214" customWidth="1"/>
    <col min="13320" max="13320" width="12.44140625" style="214" customWidth="1"/>
    <col min="13321" max="13321" width="35.5546875" style="214" customWidth="1"/>
    <col min="13322" max="13322" width="23.33203125" style="214" customWidth="1"/>
    <col min="13323" max="13323" width="12.6640625" style="214" customWidth="1"/>
    <col min="13324" max="13324" width="11.33203125" style="214" customWidth="1"/>
    <col min="13325" max="13325" width="16.33203125" style="214" customWidth="1"/>
    <col min="13326" max="13326" width="30" style="214" customWidth="1"/>
    <col min="13327" max="13327" width="174.88671875" style="214" customWidth="1"/>
    <col min="13328" max="13568" width="9.109375" style="214"/>
    <col min="13569" max="13569" width="18.6640625" style="214" customWidth="1"/>
    <col min="13570" max="13570" width="20.109375" style="214" customWidth="1"/>
    <col min="13571" max="13571" width="38.6640625" style="214" customWidth="1"/>
    <col min="13572" max="13572" width="56.44140625" style="214" customWidth="1"/>
    <col min="13573" max="13573" width="66.33203125" style="214" customWidth="1"/>
    <col min="13574" max="13574" width="13.88671875" style="214" customWidth="1"/>
    <col min="13575" max="13575" width="11" style="214" customWidth="1"/>
    <col min="13576" max="13576" width="12.44140625" style="214" customWidth="1"/>
    <col min="13577" max="13577" width="35.5546875" style="214" customWidth="1"/>
    <col min="13578" max="13578" width="23.33203125" style="214" customWidth="1"/>
    <col min="13579" max="13579" width="12.6640625" style="214" customWidth="1"/>
    <col min="13580" max="13580" width="11.33203125" style="214" customWidth="1"/>
    <col min="13581" max="13581" width="16.33203125" style="214" customWidth="1"/>
    <col min="13582" max="13582" width="30" style="214" customWidth="1"/>
    <col min="13583" max="13583" width="174.88671875" style="214" customWidth="1"/>
    <col min="13584" max="13824" width="9.109375" style="214"/>
    <col min="13825" max="13825" width="18.6640625" style="214" customWidth="1"/>
    <col min="13826" max="13826" width="20.109375" style="214" customWidth="1"/>
    <col min="13827" max="13827" width="38.6640625" style="214" customWidth="1"/>
    <col min="13828" max="13828" width="56.44140625" style="214" customWidth="1"/>
    <col min="13829" max="13829" width="66.33203125" style="214" customWidth="1"/>
    <col min="13830" max="13830" width="13.88671875" style="214" customWidth="1"/>
    <col min="13831" max="13831" width="11" style="214" customWidth="1"/>
    <col min="13832" max="13832" width="12.44140625" style="214" customWidth="1"/>
    <col min="13833" max="13833" width="35.5546875" style="214" customWidth="1"/>
    <col min="13834" max="13834" width="23.33203125" style="214" customWidth="1"/>
    <col min="13835" max="13835" width="12.6640625" style="214" customWidth="1"/>
    <col min="13836" max="13836" width="11.33203125" style="214" customWidth="1"/>
    <col min="13837" max="13837" width="16.33203125" style="214" customWidth="1"/>
    <col min="13838" max="13838" width="30" style="214" customWidth="1"/>
    <col min="13839" max="13839" width="174.88671875" style="214" customWidth="1"/>
    <col min="13840" max="14080" width="9.109375" style="214"/>
    <col min="14081" max="14081" width="18.6640625" style="214" customWidth="1"/>
    <col min="14082" max="14082" width="20.109375" style="214" customWidth="1"/>
    <col min="14083" max="14083" width="38.6640625" style="214" customWidth="1"/>
    <col min="14084" max="14084" width="56.44140625" style="214" customWidth="1"/>
    <col min="14085" max="14085" width="66.33203125" style="214" customWidth="1"/>
    <col min="14086" max="14086" width="13.88671875" style="214" customWidth="1"/>
    <col min="14087" max="14087" width="11" style="214" customWidth="1"/>
    <col min="14088" max="14088" width="12.44140625" style="214" customWidth="1"/>
    <col min="14089" max="14089" width="35.5546875" style="214" customWidth="1"/>
    <col min="14090" max="14090" width="23.33203125" style="214" customWidth="1"/>
    <col min="14091" max="14091" width="12.6640625" style="214" customWidth="1"/>
    <col min="14092" max="14092" width="11.33203125" style="214" customWidth="1"/>
    <col min="14093" max="14093" width="16.33203125" style="214" customWidth="1"/>
    <col min="14094" max="14094" width="30" style="214" customWidth="1"/>
    <col min="14095" max="14095" width="174.88671875" style="214" customWidth="1"/>
    <col min="14096" max="14336" width="9.109375" style="214"/>
    <col min="14337" max="14337" width="18.6640625" style="214" customWidth="1"/>
    <col min="14338" max="14338" width="20.109375" style="214" customWidth="1"/>
    <col min="14339" max="14339" width="38.6640625" style="214" customWidth="1"/>
    <col min="14340" max="14340" width="56.44140625" style="214" customWidth="1"/>
    <col min="14341" max="14341" width="66.33203125" style="214" customWidth="1"/>
    <col min="14342" max="14342" width="13.88671875" style="214" customWidth="1"/>
    <col min="14343" max="14343" width="11" style="214" customWidth="1"/>
    <col min="14344" max="14344" width="12.44140625" style="214" customWidth="1"/>
    <col min="14345" max="14345" width="35.5546875" style="214" customWidth="1"/>
    <col min="14346" max="14346" width="23.33203125" style="214" customWidth="1"/>
    <col min="14347" max="14347" width="12.6640625" style="214" customWidth="1"/>
    <col min="14348" max="14348" width="11.33203125" style="214" customWidth="1"/>
    <col min="14349" max="14349" width="16.33203125" style="214" customWidth="1"/>
    <col min="14350" max="14350" width="30" style="214" customWidth="1"/>
    <col min="14351" max="14351" width="174.88671875" style="214" customWidth="1"/>
    <col min="14352" max="14592" width="9.109375" style="214"/>
    <col min="14593" max="14593" width="18.6640625" style="214" customWidth="1"/>
    <col min="14594" max="14594" width="20.109375" style="214" customWidth="1"/>
    <col min="14595" max="14595" width="38.6640625" style="214" customWidth="1"/>
    <col min="14596" max="14596" width="56.44140625" style="214" customWidth="1"/>
    <col min="14597" max="14597" width="66.33203125" style="214" customWidth="1"/>
    <col min="14598" max="14598" width="13.88671875" style="214" customWidth="1"/>
    <col min="14599" max="14599" width="11" style="214" customWidth="1"/>
    <col min="14600" max="14600" width="12.44140625" style="214" customWidth="1"/>
    <col min="14601" max="14601" width="35.5546875" style="214" customWidth="1"/>
    <col min="14602" max="14602" width="23.33203125" style="214" customWidth="1"/>
    <col min="14603" max="14603" width="12.6640625" style="214" customWidth="1"/>
    <col min="14604" max="14604" width="11.33203125" style="214" customWidth="1"/>
    <col min="14605" max="14605" width="16.33203125" style="214" customWidth="1"/>
    <col min="14606" max="14606" width="30" style="214" customWidth="1"/>
    <col min="14607" max="14607" width="174.88671875" style="214" customWidth="1"/>
    <col min="14608" max="14848" width="9.109375" style="214"/>
    <col min="14849" max="14849" width="18.6640625" style="214" customWidth="1"/>
    <col min="14850" max="14850" width="20.109375" style="214" customWidth="1"/>
    <col min="14851" max="14851" width="38.6640625" style="214" customWidth="1"/>
    <col min="14852" max="14852" width="56.44140625" style="214" customWidth="1"/>
    <col min="14853" max="14853" width="66.33203125" style="214" customWidth="1"/>
    <col min="14854" max="14854" width="13.88671875" style="214" customWidth="1"/>
    <col min="14855" max="14855" width="11" style="214" customWidth="1"/>
    <col min="14856" max="14856" width="12.44140625" style="214" customWidth="1"/>
    <col min="14857" max="14857" width="35.5546875" style="214" customWidth="1"/>
    <col min="14858" max="14858" width="23.33203125" style="214" customWidth="1"/>
    <col min="14859" max="14859" width="12.6640625" style="214" customWidth="1"/>
    <col min="14860" max="14860" width="11.33203125" style="214" customWidth="1"/>
    <col min="14861" max="14861" width="16.33203125" style="214" customWidth="1"/>
    <col min="14862" max="14862" width="30" style="214" customWidth="1"/>
    <col min="14863" max="14863" width="174.88671875" style="214" customWidth="1"/>
    <col min="14864" max="15104" width="9.109375" style="214"/>
    <col min="15105" max="15105" width="18.6640625" style="214" customWidth="1"/>
    <col min="15106" max="15106" width="20.109375" style="214" customWidth="1"/>
    <col min="15107" max="15107" width="38.6640625" style="214" customWidth="1"/>
    <col min="15108" max="15108" width="56.44140625" style="214" customWidth="1"/>
    <col min="15109" max="15109" width="66.33203125" style="214" customWidth="1"/>
    <col min="15110" max="15110" width="13.88671875" style="214" customWidth="1"/>
    <col min="15111" max="15111" width="11" style="214" customWidth="1"/>
    <col min="15112" max="15112" width="12.44140625" style="214" customWidth="1"/>
    <col min="15113" max="15113" width="35.5546875" style="214" customWidth="1"/>
    <col min="15114" max="15114" width="23.33203125" style="214" customWidth="1"/>
    <col min="15115" max="15115" width="12.6640625" style="214" customWidth="1"/>
    <col min="15116" max="15116" width="11.33203125" style="214" customWidth="1"/>
    <col min="15117" max="15117" width="16.33203125" style="214" customWidth="1"/>
    <col min="15118" max="15118" width="30" style="214" customWidth="1"/>
    <col min="15119" max="15119" width="174.88671875" style="214" customWidth="1"/>
    <col min="15120" max="15360" width="9.109375" style="214"/>
    <col min="15361" max="15361" width="18.6640625" style="214" customWidth="1"/>
    <col min="15362" max="15362" width="20.109375" style="214" customWidth="1"/>
    <col min="15363" max="15363" width="38.6640625" style="214" customWidth="1"/>
    <col min="15364" max="15364" width="56.44140625" style="214" customWidth="1"/>
    <col min="15365" max="15365" width="66.33203125" style="214" customWidth="1"/>
    <col min="15366" max="15366" width="13.88671875" style="214" customWidth="1"/>
    <col min="15367" max="15367" width="11" style="214" customWidth="1"/>
    <col min="15368" max="15368" width="12.44140625" style="214" customWidth="1"/>
    <col min="15369" max="15369" width="35.5546875" style="214" customWidth="1"/>
    <col min="15370" max="15370" width="23.33203125" style="214" customWidth="1"/>
    <col min="15371" max="15371" width="12.6640625" style="214" customWidth="1"/>
    <col min="15372" max="15372" width="11.33203125" style="214" customWidth="1"/>
    <col min="15373" max="15373" width="16.33203125" style="214" customWidth="1"/>
    <col min="15374" max="15374" width="30" style="214" customWidth="1"/>
    <col min="15375" max="15375" width="174.88671875" style="214" customWidth="1"/>
    <col min="15376" max="15616" width="9.109375" style="214"/>
    <col min="15617" max="15617" width="18.6640625" style="214" customWidth="1"/>
    <col min="15618" max="15618" width="20.109375" style="214" customWidth="1"/>
    <col min="15619" max="15619" width="38.6640625" style="214" customWidth="1"/>
    <col min="15620" max="15620" width="56.44140625" style="214" customWidth="1"/>
    <col min="15621" max="15621" width="66.33203125" style="214" customWidth="1"/>
    <col min="15622" max="15622" width="13.88671875" style="214" customWidth="1"/>
    <col min="15623" max="15623" width="11" style="214" customWidth="1"/>
    <col min="15624" max="15624" width="12.44140625" style="214" customWidth="1"/>
    <col min="15625" max="15625" width="35.5546875" style="214" customWidth="1"/>
    <col min="15626" max="15626" width="23.33203125" style="214" customWidth="1"/>
    <col min="15627" max="15627" width="12.6640625" style="214" customWidth="1"/>
    <col min="15628" max="15628" width="11.33203125" style="214" customWidth="1"/>
    <col min="15629" max="15629" width="16.33203125" style="214" customWidth="1"/>
    <col min="15630" max="15630" width="30" style="214" customWidth="1"/>
    <col min="15631" max="15631" width="174.88671875" style="214" customWidth="1"/>
    <col min="15632" max="15872" width="9.109375" style="214"/>
    <col min="15873" max="15873" width="18.6640625" style="214" customWidth="1"/>
    <col min="15874" max="15874" width="20.109375" style="214" customWidth="1"/>
    <col min="15875" max="15875" width="38.6640625" style="214" customWidth="1"/>
    <col min="15876" max="15876" width="56.44140625" style="214" customWidth="1"/>
    <col min="15877" max="15877" width="66.33203125" style="214" customWidth="1"/>
    <col min="15878" max="15878" width="13.88671875" style="214" customWidth="1"/>
    <col min="15879" max="15879" width="11" style="214" customWidth="1"/>
    <col min="15880" max="15880" width="12.44140625" style="214" customWidth="1"/>
    <col min="15881" max="15881" width="35.5546875" style="214" customWidth="1"/>
    <col min="15882" max="15882" width="23.33203125" style="214" customWidth="1"/>
    <col min="15883" max="15883" width="12.6640625" style="214" customWidth="1"/>
    <col min="15884" max="15884" width="11.33203125" style="214" customWidth="1"/>
    <col min="15885" max="15885" width="16.33203125" style="214" customWidth="1"/>
    <col min="15886" max="15886" width="30" style="214" customWidth="1"/>
    <col min="15887" max="15887" width="174.88671875" style="214" customWidth="1"/>
    <col min="15888" max="16128" width="9.109375" style="214"/>
    <col min="16129" max="16129" width="18.6640625" style="214" customWidth="1"/>
    <col min="16130" max="16130" width="20.109375" style="214" customWidth="1"/>
    <col min="16131" max="16131" width="38.6640625" style="214" customWidth="1"/>
    <col min="16132" max="16132" width="56.44140625" style="214" customWidth="1"/>
    <col min="16133" max="16133" width="66.33203125" style="214" customWidth="1"/>
    <col min="16134" max="16134" width="13.88671875" style="214" customWidth="1"/>
    <col min="16135" max="16135" width="11" style="214" customWidth="1"/>
    <col min="16136" max="16136" width="12.44140625" style="214" customWidth="1"/>
    <col min="16137" max="16137" width="35.5546875" style="214" customWidth="1"/>
    <col min="16138" max="16138" width="23.33203125" style="214" customWidth="1"/>
    <col min="16139" max="16139" width="12.6640625" style="214" customWidth="1"/>
    <col min="16140" max="16140" width="11.33203125" style="214" customWidth="1"/>
    <col min="16141" max="16141" width="16.33203125" style="214" customWidth="1"/>
    <col min="16142" max="16142" width="30" style="214" customWidth="1"/>
    <col min="16143" max="16143" width="174.88671875" style="214" customWidth="1"/>
    <col min="16144" max="16384" width="9.109375" style="214"/>
  </cols>
  <sheetData>
    <row r="1" spans="1:15">
      <c r="A1" s="310" t="s">
        <v>1281</v>
      </c>
      <c r="B1" s="310" t="s">
        <v>1282</v>
      </c>
      <c r="C1" s="310" t="s">
        <v>1283</v>
      </c>
      <c r="D1" s="310" t="s">
        <v>56</v>
      </c>
      <c r="E1" s="310" t="s">
        <v>1284</v>
      </c>
      <c r="F1" s="310" t="s">
        <v>1285</v>
      </c>
      <c r="G1" s="310" t="s">
        <v>1286</v>
      </c>
      <c r="H1" s="310" t="s">
        <v>1287</v>
      </c>
      <c r="I1" s="310" t="s">
        <v>1288</v>
      </c>
      <c r="J1" s="310" t="s">
        <v>1289</v>
      </c>
      <c r="K1" s="310" t="s">
        <v>1290</v>
      </c>
      <c r="L1" s="310" t="s">
        <v>1291</v>
      </c>
      <c r="M1" s="310" t="s">
        <v>1292</v>
      </c>
      <c r="N1" s="310" t="s">
        <v>1293</v>
      </c>
      <c r="O1" s="310" t="s">
        <v>1294</v>
      </c>
    </row>
    <row r="2" spans="1:15" hidden="1">
      <c r="A2" s="214" t="s">
        <v>1318</v>
      </c>
      <c r="B2" s="214" t="s">
        <v>1319</v>
      </c>
      <c r="C2" s="393" t="s">
        <v>1264</v>
      </c>
      <c r="D2" s="214" t="s">
        <v>1320</v>
      </c>
      <c r="E2" s="214" t="s">
        <v>1178</v>
      </c>
      <c r="F2" s="390"/>
      <c r="G2" s="391">
        <v>156</v>
      </c>
      <c r="H2" s="390">
        <v>139692.17000000001</v>
      </c>
      <c r="I2" s="214" t="s">
        <v>1295</v>
      </c>
      <c r="J2" s="214" t="s">
        <v>1298</v>
      </c>
      <c r="K2" s="391">
        <v>156</v>
      </c>
      <c r="L2" s="391">
        <v>0</v>
      </c>
      <c r="M2" s="390">
        <v>0</v>
      </c>
      <c r="N2" s="214" t="s">
        <v>1319</v>
      </c>
    </row>
    <row r="3" spans="1:15" hidden="1">
      <c r="A3" s="214" t="s">
        <v>1321</v>
      </c>
      <c r="B3" s="214" t="s">
        <v>1322</v>
      </c>
      <c r="C3" s="393" t="s">
        <v>255</v>
      </c>
      <c r="D3" s="214" t="s">
        <v>1323</v>
      </c>
      <c r="E3" s="214" t="s">
        <v>1086</v>
      </c>
      <c r="F3" s="390"/>
      <c r="G3" s="391">
        <v>1746.4</v>
      </c>
      <c r="H3" s="390">
        <v>137945.77000000002</v>
      </c>
      <c r="I3" s="214" t="s">
        <v>1295</v>
      </c>
      <c r="J3" s="214" t="s">
        <v>1300</v>
      </c>
      <c r="K3" s="391">
        <v>1746.4</v>
      </c>
      <c r="L3" s="391">
        <v>0</v>
      </c>
      <c r="M3" s="390">
        <v>0</v>
      </c>
      <c r="N3" s="214" t="s">
        <v>1319</v>
      </c>
    </row>
    <row r="4" spans="1:15" hidden="1">
      <c r="A4" s="214" t="s">
        <v>1324</v>
      </c>
      <c r="B4" s="214" t="s">
        <v>1325</v>
      </c>
      <c r="C4" s="393" t="s">
        <v>255</v>
      </c>
      <c r="D4" s="214" t="s">
        <v>1326</v>
      </c>
      <c r="E4" s="214" t="s">
        <v>1086</v>
      </c>
      <c r="F4" s="390"/>
      <c r="G4" s="391">
        <v>1526.4</v>
      </c>
      <c r="H4" s="390">
        <v>136419.37000000002</v>
      </c>
      <c r="I4" s="214" t="s">
        <v>1295</v>
      </c>
      <c r="J4" s="214" t="s">
        <v>1300</v>
      </c>
      <c r="K4" s="391">
        <v>1526.4</v>
      </c>
      <c r="L4" s="391">
        <v>0</v>
      </c>
      <c r="M4" s="390">
        <v>0</v>
      </c>
      <c r="N4" s="214" t="s">
        <v>1319</v>
      </c>
      <c r="O4" s="214" t="s">
        <v>1304</v>
      </c>
    </row>
    <row r="5" spans="1:15" hidden="1">
      <c r="A5" s="214" t="s">
        <v>1327</v>
      </c>
      <c r="B5" s="214" t="s">
        <v>1328</v>
      </c>
      <c r="C5" s="393" t="s">
        <v>1221</v>
      </c>
      <c r="D5" s="214" t="s">
        <v>1329</v>
      </c>
      <c r="E5" s="214" t="s">
        <v>1086</v>
      </c>
      <c r="F5" s="390"/>
      <c r="G5" s="391">
        <v>704.1</v>
      </c>
      <c r="H5" s="390">
        <v>135715.27000000002</v>
      </c>
      <c r="I5" s="214" t="s">
        <v>1295</v>
      </c>
      <c r="J5" s="214" t="s">
        <v>1300</v>
      </c>
      <c r="K5" s="391">
        <v>704.1</v>
      </c>
      <c r="L5" s="391">
        <v>0</v>
      </c>
      <c r="M5" s="390">
        <v>0</v>
      </c>
      <c r="N5" s="214" t="s">
        <v>1319</v>
      </c>
      <c r="O5" s="214" t="s">
        <v>1304</v>
      </c>
    </row>
    <row r="6" spans="1:15" hidden="1">
      <c r="A6" s="214" t="s">
        <v>1330</v>
      </c>
      <c r="B6" s="214" t="s">
        <v>1319</v>
      </c>
      <c r="C6" s="393" t="s">
        <v>1223</v>
      </c>
      <c r="D6" s="214" t="s">
        <v>1331</v>
      </c>
      <c r="E6" s="214" t="s">
        <v>1332</v>
      </c>
      <c r="F6" s="390"/>
      <c r="G6" s="391">
        <v>638.9</v>
      </c>
      <c r="H6" s="390"/>
      <c r="I6" s="214" t="s">
        <v>1295</v>
      </c>
      <c r="J6" s="214" t="s">
        <v>1300</v>
      </c>
      <c r="K6" s="391">
        <v>638.9</v>
      </c>
      <c r="L6" s="391">
        <v>0</v>
      </c>
      <c r="M6" s="390">
        <v>0</v>
      </c>
      <c r="N6" s="214" t="s">
        <v>1319</v>
      </c>
      <c r="O6" s="214" t="s">
        <v>1303</v>
      </c>
    </row>
    <row r="7" spans="1:15" hidden="1">
      <c r="A7" s="214" t="s">
        <v>1330</v>
      </c>
      <c r="B7" s="214" t="s">
        <v>1319</v>
      </c>
      <c r="C7" s="393" t="s">
        <v>1223</v>
      </c>
      <c r="D7" s="214" t="s">
        <v>1333</v>
      </c>
      <c r="E7" s="214" t="s">
        <v>1080</v>
      </c>
      <c r="F7" s="390"/>
      <c r="G7" s="391">
        <v>76</v>
      </c>
      <c r="H7" s="390"/>
      <c r="I7" s="214" t="s">
        <v>1295</v>
      </c>
      <c r="J7" s="214" t="s">
        <v>1300</v>
      </c>
      <c r="K7" s="391">
        <v>76</v>
      </c>
      <c r="L7" s="391">
        <v>0</v>
      </c>
      <c r="M7" s="390">
        <v>0</v>
      </c>
      <c r="N7" s="214" t="s">
        <v>1319</v>
      </c>
      <c r="O7" s="214" t="s">
        <v>1303</v>
      </c>
    </row>
    <row r="8" spans="1:15" hidden="1">
      <c r="A8" s="214" t="s">
        <v>1330</v>
      </c>
      <c r="B8" s="214" t="s">
        <v>1319</v>
      </c>
      <c r="C8" s="393" t="s">
        <v>1223</v>
      </c>
      <c r="D8" s="214" t="s">
        <v>1334</v>
      </c>
      <c r="E8" s="214" t="s">
        <v>1335</v>
      </c>
      <c r="F8" s="390"/>
      <c r="G8" s="391">
        <v>713.86</v>
      </c>
      <c r="H8" s="390">
        <v>134286.51000000004</v>
      </c>
      <c r="I8" s="214" t="s">
        <v>1295</v>
      </c>
      <c r="J8" s="214" t="s">
        <v>1300</v>
      </c>
      <c r="K8" s="391">
        <v>713.99</v>
      </c>
      <c r="L8" s="391">
        <v>0</v>
      </c>
      <c r="M8" s="390">
        <v>0.13</v>
      </c>
      <c r="N8" s="214" t="s">
        <v>1319</v>
      </c>
      <c r="O8" s="214" t="s">
        <v>1336</v>
      </c>
    </row>
    <row r="9" spans="1:15" hidden="1">
      <c r="A9" s="214" t="s">
        <v>1337</v>
      </c>
      <c r="B9" s="214" t="s">
        <v>1319</v>
      </c>
      <c r="C9" s="393" t="s">
        <v>1221</v>
      </c>
      <c r="D9" s="214" t="s">
        <v>1338</v>
      </c>
      <c r="E9" s="214" t="s">
        <v>1071</v>
      </c>
      <c r="F9" s="390"/>
      <c r="G9" s="391">
        <v>1149.5999999999999</v>
      </c>
      <c r="H9" s="390">
        <v>133136.91000000003</v>
      </c>
      <c r="I9" s="214" t="s">
        <v>1295</v>
      </c>
      <c r="J9" s="214" t="s">
        <v>1298</v>
      </c>
      <c r="K9" s="391">
        <v>1149.5999999999999</v>
      </c>
      <c r="L9" s="391">
        <v>0</v>
      </c>
      <c r="M9" s="390">
        <v>0</v>
      </c>
      <c r="N9" s="214" t="s">
        <v>1319</v>
      </c>
    </row>
    <row r="10" spans="1:15" hidden="1">
      <c r="A10" s="214" t="s">
        <v>1339</v>
      </c>
      <c r="B10" s="214" t="s">
        <v>1340</v>
      </c>
      <c r="C10" s="393" t="s">
        <v>1234</v>
      </c>
      <c r="D10" s="214" t="s">
        <v>1341</v>
      </c>
      <c r="E10" s="214" t="s">
        <v>1061</v>
      </c>
      <c r="F10" s="390"/>
      <c r="G10" s="391">
        <v>22800</v>
      </c>
      <c r="H10" s="390">
        <v>110336.91000000003</v>
      </c>
      <c r="I10" s="214" t="s">
        <v>1295</v>
      </c>
      <c r="J10" s="214" t="s">
        <v>1298</v>
      </c>
      <c r="K10" s="391">
        <v>22800</v>
      </c>
      <c r="L10" s="391">
        <v>0</v>
      </c>
      <c r="M10" s="390">
        <v>0</v>
      </c>
      <c r="N10" s="214" t="s">
        <v>1319</v>
      </c>
    </row>
    <row r="11" spans="1:15" hidden="1">
      <c r="A11" s="214" t="s">
        <v>1342</v>
      </c>
      <c r="B11" s="214" t="s">
        <v>1342</v>
      </c>
      <c r="C11" s="393" t="s">
        <v>1223</v>
      </c>
      <c r="D11" s="214" t="s">
        <v>1343</v>
      </c>
      <c r="E11" s="214" t="s">
        <v>1335</v>
      </c>
      <c r="F11" s="390"/>
      <c r="G11" s="391">
        <v>76</v>
      </c>
      <c r="H11" s="390"/>
      <c r="I11" s="214" t="s">
        <v>1295</v>
      </c>
      <c r="K11" s="391">
        <v>76</v>
      </c>
      <c r="L11" s="391">
        <v>0</v>
      </c>
      <c r="M11" s="390">
        <v>0</v>
      </c>
      <c r="N11" s="214" t="s">
        <v>1342</v>
      </c>
      <c r="O11" s="214" t="s">
        <v>1344</v>
      </c>
    </row>
    <row r="12" spans="1:15" hidden="1">
      <c r="A12" s="214" t="s">
        <v>1342</v>
      </c>
      <c r="B12" s="214" t="s">
        <v>1342</v>
      </c>
      <c r="C12" s="393" t="s">
        <v>328</v>
      </c>
      <c r="D12" s="214" t="s">
        <v>1299</v>
      </c>
      <c r="E12" s="214" t="s">
        <v>640</v>
      </c>
      <c r="F12" s="390"/>
      <c r="G12" s="391">
        <v>10.45</v>
      </c>
      <c r="H12" s="390">
        <v>110250.46000000004</v>
      </c>
      <c r="I12" s="214" t="s">
        <v>1295</v>
      </c>
      <c r="K12" s="391">
        <v>10.45</v>
      </c>
      <c r="L12" s="391">
        <v>0</v>
      </c>
      <c r="M12" s="390">
        <v>0</v>
      </c>
      <c r="N12" s="214" t="s">
        <v>1342</v>
      </c>
      <c r="O12" s="214" t="s">
        <v>1345</v>
      </c>
    </row>
    <row r="13" spans="1:15">
      <c r="A13" s="214" t="s">
        <v>1346</v>
      </c>
      <c r="B13" s="214" t="s">
        <v>1347</v>
      </c>
      <c r="C13" s="393" t="s">
        <v>1348</v>
      </c>
      <c r="D13" s="214" t="s">
        <v>1349</v>
      </c>
      <c r="E13" s="214" t="s">
        <v>1350</v>
      </c>
      <c r="F13" s="390">
        <v>212</v>
      </c>
      <c r="G13" s="391"/>
      <c r="H13" s="390">
        <v>110462.46000000004</v>
      </c>
      <c r="I13" s="214" t="s">
        <v>1295</v>
      </c>
      <c r="J13" s="214" t="s">
        <v>1298</v>
      </c>
      <c r="K13" s="390">
        <v>212</v>
      </c>
      <c r="L13" s="391">
        <v>0</v>
      </c>
      <c r="M13" s="390">
        <v>0</v>
      </c>
      <c r="N13" s="214" t="s">
        <v>1351</v>
      </c>
      <c r="O13" s="214" t="s">
        <v>1352</v>
      </c>
    </row>
    <row r="14" spans="1:15">
      <c r="A14" s="214" t="s">
        <v>1353</v>
      </c>
      <c r="B14" s="214" t="s">
        <v>1340</v>
      </c>
      <c r="C14" s="393" t="s">
        <v>1254</v>
      </c>
      <c r="D14" s="214" t="s">
        <v>1354</v>
      </c>
      <c r="E14" s="214" t="s">
        <v>1130</v>
      </c>
      <c r="F14" s="390">
        <v>500000</v>
      </c>
      <c r="G14" s="391"/>
      <c r="H14" s="390">
        <v>610462.46000000008</v>
      </c>
      <c r="I14" s="214" t="s">
        <v>1295</v>
      </c>
      <c r="J14" s="214" t="s">
        <v>1355</v>
      </c>
      <c r="K14" s="390">
        <v>500000</v>
      </c>
      <c r="L14" s="391">
        <v>0</v>
      </c>
      <c r="M14" s="390">
        <v>0</v>
      </c>
      <c r="N14" s="214" t="s">
        <v>1356</v>
      </c>
      <c r="O14" s="214" t="s">
        <v>1297</v>
      </c>
    </row>
    <row r="15" spans="1:15" hidden="1">
      <c r="A15" s="214" t="s">
        <v>1309</v>
      </c>
      <c r="B15" s="214" t="s">
        <v>1302</v>
      </c>
      <c r="C15" s="393" t="s">
        <v>1243</v>
      </c>
      <c r="D15" s="214" t="s">
        <v>1357</v>
      </c>
      <c r="E15" s="214" t="s">
        <v>449</v>
      </c>
      <c r="F15" s="390"/>
      <c r="G15" s="391">
        <v>30076.04</v>
      </c>
      <c r="H15" s="390">
        <v>580386.42000000004</v>
      </c>
      <c r="I15" s="214" t="s">
        <v>1295</v>
      </c>
      <c r="J15" s="214" t="s">
        <v>1296</v>
      </c>
      <c r="K15" s="391">
        <v>30076.04</v>
      </c>
      <c r="L15" s="391">
        <v>0</v>
      </c>
      <c r="M15" s="390">
        <v>0</v>
      </c>
      <c r="N15" s="214" t="s">
        <v>1356</v>
      </c>
      <c r="O15" s="214" t="s">
        <v>1297</v>
      </c>
    </row>
    <row r="16" spans="1:15" hidden="1">
      <c r="A16" s="214" t="s">
        <v>1358</v>
      </c>
      <c r="B16" s="214" t="s">
        <v>1310</v>
      </c>
      <c r="C16" s="393" t="s">
        <v>1243</v>
      </c>
      <c r="D16" s="214" t="s">
        <v>1359</v>
      </c>
      <c r="E16" s="214" t="s">
        <v>1360</v>
      </c>
      <c r="F16" s="390"/>
      <c r="G16" s="391">
        <v>30225.73</v>
      </c>
      <c r="H16" s="390">
        <v>550160.69000000006</v>
      </c>
      <c r="I16" s="214" t="s">
        <v>1295</v>
      </c>
      <c r="J16" s="214" t="s">
        <v>1296</v>
      </c>
      <c r="K16" s="391">
        <v>30225.73</v>
      </c>
      <c r="L16" s="391">
        <v>0</v>
      </c>
      <c r="M16" s="390">
        <v>0</v>
      </c>
      <c r="N16" s="214" t="s">
        <v>1356</v>
      </c>
      <c r="O16" s="214" t="s">
        <v>1297</v>
      </c>
    </row>
    <row r="17" spans="1:15" hidden="1">
      <c r="A17" s="214" t="s">
        <v>1361</v>
      </c>
      <c r="B17" s="214" t="s">
        <v>1362</v>
      </c>
      <c r="C17" s="393" t="s">
        <v>1243</v>
      </c>
      <c r="D17" s="214" t="s">
        <v>1363</v>
      </c>
      <c r="E17" s="214" t="s">
        <v>1360</v>
      </c>
      <c r="F17" s="390"/>
      <c r="G17" s="391">
        <v>30878.799999999999</v>
      </c>
      <c r="H17" s="390">
        <v>519281.89000000007</v>
      </c>
      <c r="I17" s="214" t="s">
        <v>1295</v>
      </c>
      <c r="J17" s="214" t="s">
        <v>1296</v>
      </c>
      <c r="K17" s="391">
        <v>30878.799999999999</v>
      </c>
      <c r="L17" s="391">
        <v>0</v>
      </c>
      <c r="M17" s="390">
        <v>0</v>
      </c>
      <c r="N17" s="214" t="s">
        <v>1356</v>
      </c>
      <c r="O17" s="214" t="s">
        <v>1297</v>
      </c>
    </row>
    <row r="18" spans="1:15" hidden="1">
      <c r="A18" s="214" t="s">
        <v>1356</v>
      </c>
      <c r="B18" s="214" t="s">
        <v>1340</v>
      </c>
      <c r="C18" s="393" t="s">
        <v>1243</v>
      </c>
      <c r="D18" s="214" t="s">
        <v>1364</v>
      </c>
      <c r="E18" s="214" t="s">
        <v>1360</v>
      </c>
      <c r="F18" s="390"/>
      <c r="G18" s="391">
        <v>32762.09</v>
      </c>
      <c r="H18" s="390">
        <v>486519.80000000005</v>
      </c>
      <c r="I18" s="214" t="s">
        <v>1295</v>
      </c>
      <c r="J18" s="214" t="s">
        <v>1296</v>
      </c>
      <c r="K18" s="391">
        <v>32762.09</v>
      </c>
      <c r="L18" s="391">
        <v>0</v>
      </c>
      <c r="M18" s="390">
        <v>0</v>
      </c>
      <c r="N18" s="214" t="s">
        <v>1356</v>
      </c>
      <c r="O18" s="214" t="s">
        <v>1297</v>
      </c>
    </row>
    <row r="19" spans="1:15">
      <c r="A19" s="214" t="s">
        <v>1365</v>
      </c>
      <c r="B19" s="214" t="s">
        <v>1340</v>
      </c>
      <c r="C19" s="393" t="s">
        <v>1254</v>
      </c>
      <c r="D19" s="214" t="s">
        <v>1354</v>
      </c>
      <c r="E19" s="214" t="s">
        <v>1130</v>
      </c>
      <c r="F19" s="390">
        <v>166000</v>
      </c>
      <c r="G19" s="391"/>
      <c r="H19" s="390"/>
      <c r="I19" s="214" t="s">
        <v>1295</v>
      </c>
      <c r="J19" s="214" t="s">
        <v>1300</v>
      </c>
      <c r="K19" s="390">
        <v>1857297.5</v>
      </c>
      <c r="L19" s="391">
        <v>0</v>
      </c>
      <c r="M19" s="390">
        <v>0</v>
      </c>
      <c r="N19" s="214" t="s">
        <v>1356</v>
      </c>
      <c r="O19" s="214" t="s">
        <v>1297</v>
      </c>
    </row>
    <row r="20" spans="1:15">
      <c r="A20" s="214" t="s">
        <v>1365</v>
      </c>
      <c r="B20" s="214" t="s">
        <v>1340</v>
      </c>
      <c r="C20" s="393" t="s">
        <v>1254</v>
      </c>
      <c r="D20" s="214" t="s">
        <v>1354</v>
      </c>
      <c r="E20" s="214" t="s">
        <v>1130</v>
      </c>
      <c r="F20" s="390">
        <v>47152.13</v>
      </c>
      <c r="G20" s="391"/>
      <c r="H20" s="390"/>
      <c r="I20" s="214" t="s">
        <v>1295</v>
      </c>
      <c r="J20" s="214" t="s">
        <v>1300</v>
      </c>
      <c r="K20" s="390">
        <v>1691297.5</v>
      </c>
      <c r="L20" s="391">
        <v>0</v>
      </c>
      <c r="M20" s="390">
        <v>0</v>
      </c>
      <c r="N20" s="214" t="s">
        <v>1356</v>
      </c>
      <c r="O20" s="214" t="s">
        <v>1297</v>
      </c>
    </row>
    <row r="21" spans="1:15">
      <c r="A21" s="214" t="s">
        <v>1365</v>
      </c>
      <c r="B21" s="214" t="s">
        <v>1340</v>
      </c>
      <c r="C21" s="393" t="s">
        <v>1254</v>
      </c>
      <c r="D21" s="214" t="s">
        <v>1354</v>
      </c>
      <c r="E21" s="214" t="s">
        <v>1130</v>
      </c>
      <c r="F21" s="390">
        <v>400000</v>
      </c>
      <c r="G21" s="391"/>
      <c r="H21" s="390">
        <v>1099671.9300000002</v>
      </c>
      <c r="I21" s="214" t="s">
        <v>1295</v>
      </c>
      <c r="J21" s="214" t="s">
        <v>1300</v>
      </c>
      <c r="K21" s="390">
        <v>1644145.37</v>
      </c>
      <c r="L21" s="391">
        <v>0</v>
      </c>
      <c r="M21" s="390">
        <v>0</v>
      </c>
      <c r="N21" s="214" t="s">
        <v>1356</v>
      </c>
      <c r="O21" s="214" t="s">
        <v>1297</v>
      </c>
    </row>
    <row r="22" spans="1:15" hidden="1">
      <c r="A22" s="214" t="s">
        <v>1356</v>
      </c>
      <c r="B22" s="214" t="s">
        <v>1340</v>
      </c>
      <c r="C22" s="393" t="s">
        <v>1301</v>
      </c>
      <c r="D22" s="214" t="s">
        <v>1366</v>
      </c>
      <c r="E22" s="214" t="s">
        <v>449</v>
      </c>
      <c r="F22" s="390"/>
      <c r="G22" s="391">
        <v>363395.86</v>
      </c>
      <c r="H22" s="390"/>
      <c r="I22" s="214" t="s">
        <v>1295</v>
      </c>
      <c r="J22" s="214" t="s">
        <v>1300</v>
      </c>
      <c r="K22" s="391">
        <v>363395.86</v>
      </c>
      <c r="L22" s="391">
        <v>0</v>
      </c>
      <c r="M22" s="390">
        <v>0</v>
      </c>
      <c r="N22" s="214" t="s">
        <v>1356</v>
      </c>
      <c r="O22" s="214" t="s">
        <v>1297</v>
      </c>
    </row>
    <row r="23" spans="1:15" hidden="1">
      <c r="A23" s="214" t="s">
        <v>1356</v>
      </c>
      <c r="B23" s="214" t="s">
        <v>1340</v>
      </c>
      <c r="C23" s="393" t="s">
        <v>1301</v>
      </c>
      <c r="D23" s="214" t="s">
        <v>1366</v>
      </c>
      <c r="E23" s="214" t="s">
        <v>1105</v>
      </c>
      <c r="F23" s="390"/>
      <c r="G23" s="391">
        <v>2856.51</v>
      </c>
      <c r="H23" s="390"/>
      <c r="I23" s="214" t="s">
        <v>1295</v>
      </c>
      <c r="J23" s="214" t="s">
        <v>1300</v>
      </c>
      <c r="K23" s="391">
        <v>2856.51</v>
      </c>
      <c r="L23" s="391">
        <v>0</v>
      </c>
      <c r="M23" s="390">
        <v>0</v>
      </c>
      <c r="N23" s="214" t="s">
        <v>1356</v>
      </c>
    </row>
    <row r="24" spans="1:15" hidden="1">
      <c r="A24" s="214" t="s">
        <v>1356</v>
      </c>
      <c r="B24" s="214" t="s">
        <v>1340</v>
      </c>
      <c r="C24" s="393" t="s">
        <v>1301</v>
      </c>
      <c r="D24" s="214" t="s">
        <v>1366</v>
      </c>
      <c r="E24" s="214" t="s">
        <v>1367</v>
      </c>
      <c r="F24" s="390"/>
      <c r="G24" s="391">
        <v>311.23</v>
      </c>
      <c r="H24" s="390"/>
      <c r="I24" s="214" t="s">
        <v>1295</v>
      </c>
      <c r="J24" s="214" t="s">
        <v>1300</v>
      </c>
      <c r="K24" s="391">
        <v>311.23</v>
      </c>
      <c r="L24" s="391">
        <v>0</v>
      </c>
      <c r="M24" s="390">
        <v>0</v>
      </c>
      <c r="N24" s="214" t="s">
        <v>1356</v>
      </c>
    </row>
    <row r="25" spans="1:15" hidden="1">
      <c r="A25" s="214" t="s">
        <v>1356</v>
      </c>
      <c r="B25" s="214" t="s">
        <v>1340</v>
      </c>
      <c r="C25" s="393" t="s">
        <v>1301</v>
      </c>
      <c r="D25" s="214" t="s">
        <v>1366</v>
      </c>
      <c r="E25" s="214" t="s">
        <v>1368</v>
      </c>
      <c r="F25" s="390"/>
      <c r="G25" s="391">
        <v>311.23</v>
      </c>
      <c r="H25" s="390"/>
      <c r="I25" s="214" t="s">
        <v>1295</v>
      </c>
      <c r="J25" s="214" t="s">
        <v>1300</v>
      </c>
      <c r="K25" s="391">
        <v>311.23</v>
      </c>
      <c r="L25" s="391">
        <v>0</v>
      </c>
      <c r="M25" s="390">
        <v>0</v>
      </c>
      <c r="N25" s="214" t="s">
        <v>1356</v>
      </c>
    </row>
    <row r="26" spans="1:15" hidden="1">
      <c r="A26" s="214" t="s">
        <v>1356</v>
      </c>
      <c r="B26" s="214" t="s">
        <v>1340</v>
      </c>
      <c r="C26" s="393" t="s">
        <v>1215</v>
      </c>
      <c r="D26" s="214" t="s">
        <v>1369</v>
      </c>
      <c r="E26" s="214" t="s">
        <v>1370</v>
      </c>
      <c r="F26" s="390"/>
      <c r="G26" s="391">
        <v>1000</v>
      </c>
      <c r="H26" s="390"/>
      <c r="I26" s="214" t="s">
        <v>1295</v>
      </c>
      <c r="J26" s="214" t="s">
        <v>1296</v>
      </c>
      <c r="K26" s="391">
        <v>1000</v>
      </c>
      <c r="L26" s="391">
        <v>0</v>
      </c>
      <c r="M26" s="390">
        <v>0</v>
      </c>
      <c r="N26" s="214" t="s">
        <v>1356</v>
      </c>
      <c r="O26" s="214" t="s">
        <v>1297</v>
      </c>
    </row>
    <row r="27" spans="1:15" hidden="1">
      <c r="A27" s="214" t="s">
        <v>1356</v>
      </c>
      <c r="B27" s="214" t="s">
        <v>1340</v>
      </c>
      <c r="C27" s="393" t="s">
        <v>1215</v>
      </c>
      <c r="D27" s="214" t="s">
        <v>1369</v>
      </c>
      <c r="E27" s="214" t="s">
        <v>1371</v>
      </c>
      <c r="F27" s="390"/>
      <c r="G27" s="391">
        <v>1200</v>
      </c>
      <c r="H27" s="390"/>
      <c r="I27" s="214" t="s">
        <v>1295</v>
      </c>
      <c r="J27" s="214" t="s">
        <v>1296</v>
      </c>
      <c r="K27" s="391">
        <v>1200</v>
      </c>
      <c r="L27" s="391">
        <v>0</v>
      </c>
      <c r="M27" s="390">
        <v>0</v>
      </c>
      <c r="N27" s="214" t="s">
        <v>1356</v>
      </c>
      <c r="O27" s="214" t="s">
        <v>1297</v>
      </c>
    </row>
    <row r="28" spans="1:15" hidden="1">
      <c r="A28" s="214" t="s">
        <v>1356</v>
      </c>
      <c r="B28" s="214" t="s">
        <v>1340</v>
      </c>
      <c r="C28" s="393" t="s">
        <v>1301</v>
      </c>
      <c r="D28" s="214" t="s">
        <v>1366</v>
      </c>
      <c r="E28" s="214" t="s">
        <v>1372</v>
      </c>
      <c r="F28" s="390"/>
      <c r="G28" s="391">
        <v>1594.81</v>
      </c>
      <c r="H28" s="390"/>
      <c r="I28" s="214" t="s">
        <v>1295</v>
      </c>
      <c r="J28" s="214" t="s">
        <v>1300</v>
      </c>
      <c r="K28" s="391">
        <v>1594.81</v>
      </c>
      <c r="L28" s="391">
        <v>0</v>
      </c>
      <c r="M28" s="390">
        <v>0</v>
      </c>
      <c r="N28" s="214" t="s">
        <v>1356</v>
      </c>
    </row>
    <row r="29" spans="1:15" hidden="1">
      <c r="A29" s="214" t="s">
        <v>1356</v>
      </c>
      <c r="B29" s="214" t="s">
        <v>1356</v>
      </c>
      <c r="C29" s="393" t="s">
        <v>328</v>
      </c>
      <c r="D29" s="214" t="s">
        <v>1299</v>
      </c>
      <c r="E29" s="214" t="s">
        <v>640</v>
      </c>
      <c r="F29" s="390"/>
      <c r="G29" s="391">
        <v>10.45</v>
      </c>
      <c r="H29" s="390"/>
      <c r="I29" s="214" t="s">
        <v>1295</v>
      </c>
      <c r="K29" s="391">
        <v>10.45</v>
      </c>
      <c r="L29" s="391">
        <v>0</v>
      </c>
      <c r="M29" s="390">
        <v>0</v>
      </c>
      <c r="N29" s="214" t="s">
        <v>1356</v>
      </c>
      <c r="O29" s="214" t="s">
        <v>1373</v>
      </c>
    </row>
    <row r="30" spans="1:15" hidden="1">
      <c r="A30" s="214" t="s">
        <v>1356</v>
      </c>
      <c r="B30" s="214" t="s">
        <v>1356</v>
      </c>
      <c r="C30" s="393" t="s">
        <v>328</v>
      </c>
      <c r="D30" s="214" t="s">
        <v>1299</v>
      </c>
      <c r="E30" s="214" t="s">
        <v>640</v>
      </c>
      <c r="F30" s="390"/>
      <c r="G30" s="391">
        <v>10.45</v>
      </c>
      <c r="H30" s="390"/>
      <c r="I30" s="214" t="s">
        <v>1295</v>
      </c>
      <c r="K30" s="391">
        <v>10.45</v>
      </c>
      <c r="L30" s="391">
        <v>0</v>
      </c>
      <c r="M30" s="390">
        <v>0</v>
      </c>
      <c r="N30" s="214" t="s">
        <v>1356</v>
      </c>
      <c r="O30" s="214" t="s">
        <v>1373</v>
      </c>
    </row>
    <row r="31" spans="1:15" hidden="1">
      <c r="A31" s="214" t="s">
        <v>1356</v>
      </c>
      <c r="B31" s="214" t="s">
        <v>1356</v>
      </c>
      <c r="C31" s="393" t="s">
        <v>328</v>
      </c>
      <c r="D31" s="214" t="s">
        <v>1299</v>
      </c>
      <c r="E31" s="214" t="s">
        <v>640</v>
      </c>
      <c r="F31" s="390"/>
      <c r="G31" s="391">
        <v>10.45</v>
      </c>
      <c r="H31" s="390">
        <v>728970.94000000029</v>
      </c>
      <c r="I31" s="214" t="s">
        <v>1295</v>
      </c>
      <c r="K31" s="391">
        <v>10.45</v>
      </c>
      <c r="L31" s="391">
        <v>0</v>
      </c>
      <c r="M31" s="390">
        <v>0</v>
      </c>
      <c r="N31" s="214" t="s">
        <v>1356</v>
      </c>
      <c r="O31" s="214" t="s">
        <v>1373</v>
      </c>
    </row>
    <row r="32" spans="1:15" hidden="1">
      <c r="A32" s="214" t="s">
        <v>1374</v>
      </c>
      <c r="B32" s="214" t="s">
        <v>1310</v>
      </c>
      <c r="C32" s="393" t="s">
        <v>1225</v>
      </c>
      <c r="D32" s="214" t="s">
        <v>1375</v>
      </c>
      <c r="E32" s="214" t="s">
        <v>1210</v>
      </c>
      <c r="F32" s="390"/>
      <c r="G32" s="391">
        <v>114427.05</v>
      </c>
      <c r="H32" s="390">
        <v>614543.89000000025</v>
      </c>
      <c r="I32" s="214" t="s">
        <v>1295</v>
      </c>
      <c r="J32" s="214" t="s">
        <v>1298</v>
      </c>
      <c r="K32" s="391">
        <v>114427.05</v>
      </c>
      <c r="L32" s="391">
        <v>0</v>
      </c>
      <c r="M32" s="390">
        <v>0</v>
      </c>
      <c r="N32" s="214" t="s">
        <v>1376</v>
      </c>
      <c r="O32" s="214" t="s">
        <v>1297</v>
      </c>
    </row>
    <row r="33" spans="1:15" hidden="1">
      <c r="A33" s="214" t="s">
        <v>1377</v>
      </c>
      <c r="B33" s="214" t="s">
        <v>1302</v>
      </c>
      <c r="C33" s="393" t="s">
        <v>1231</v>
      </c>
      <c r="D33" s="214" t="s">
        <v>1378</v>
      </c>
      <c r="E33" s="214" t="s">
        <v>1379</v>
      </c>
      <c r="F33" s="390"/>
      <c r="G33" s="391">
        <v>31500</v>
      </c>
      <c r="H33" s="390">
        <v>583043.89000000025</v>
      </c>
      <c r="I33" s="214" t="s">
        <v>1295</v>
      </c>
      <c r="J33" s="214" t="s">
        <v>1298</v>
      </c>
      <c r="K33" s="391">
        <v>31500</v>
      </c>
      <c r="L33" s="391">
        <v>0</v>
      </c>
      <c r="M33" s="390">
        <v>0</v>
      </c>
      <c r="N33" s="214" t="s">
        <v>1376</v>
      </c>
      <c r="O33" s="214" t="s">
        <v>1297</v>
      </c>
    </row>
    <row r="34" spans="1:15" hidden="1">
      <c r="A34" s="214" t="s">
        <v>1380</v>
      </c>
      <c r="B34" s="214" t="s">
        <v>1310</v>
      </c>
      <c r="C34" s="393" t="s">
        <v>1381</v>
      </c>
      <c r="D34" s="214" t="s">
        <v>1382</v>
      </c>
      <c r="E34" s="214" t="s">
        <v>1383</v>
      </c>
      <c r="F34" s="390"/>
      <c r="G34" s="391">
        <v>50000</v>
      </c>
      <c r="H34" s="390">
        <v>533043.89000000025</v>
      </c>
      <c r="I34" s="214" t="s">
        <v>1295</v>
      </c>
      <c r="J34" s="214" t="s">
        <v>1298</v>
      </c>
      <c r="K34" s="391">
        <v>61704</v>
      </c>
      <c r="L34" s="391">
        <v>0</v>
      </c>
      <c r="M34" s="390">
        <v>0</v>
      </c>
      <c r="N34" s="214" t="s">
        <v>1376</v>
      </c>
      <c r="O34" s="214" t="s">
        <v>1384</v>
      </c>
    </row>
    <row r="35" spans="1:15">
      <c r="A35" s="214" t="s">
        <v>1365</v>
      </c>
      <c r="B35" s="214" t="s">
        <v>1340</v>
      </c>
      <c r="C35" s="393" t="s">
        <v>1254</v>
      </c>
      <c r="D35" s="214" t="s">
        <v>1354</v>
      </c>
      <c r="E35" s="214" t="s">
        <v>1130</v>
      </c>
      <c r="F35" s="390">
        <v>159980</v>
      </c>
      <c r="G35" s="391"/>
      <c r="H35" s="390">
        <v>693023.89000000025</v>
      </c>
      <c r="I35" s="214" t="s">
        <v>1295</v>
      </c>
      <c r="J35" s="214" t="s">
        <v>1300</v>
      </c>
      <c r="K35" s="390">
        <v>1244145.3700000001</v>
      </c>
      <c r="L35" s="391">
        <v>0</v>
      </c>
      <c r="M35" s="390">
        <v>0</v>
      </c>
      <c r="N35" s="214" t="s">
        <v>1376</v>
      </c>
      <c r="O35" s="214" t="s">
        <v>1297</v>
      </c>
    </row>
    <row r="36" spans="1:15" hidden="1">
      <c r="A36" s="214" t="s">
        <v>1322</v>
      </c>
      <c r="B36" s="214" t="s">
        <v>1385</v>
      </c>
      <c r="C36" s="393" t="s">
        <v>1221</v>
      </c>
      <c r="D36" s="214" t="s">
        <v>1386</v>
      </c>
      <c r="E36" s="214" t="s">
        <v>1088</v>
      </c>
      <c r="F36" s="390"/>
      <c r="G36" s="391">
        <v>3814.3</v>
      </c>
      <c r="H36" s="390">
        <v>689209.5900000002</v>
      </c>
      <c r="I36" s="214" t="s">
        <v>1295</v>
      </c>
      <c r="J36" s="214" t="s">
        <v>1298</v>
      </c>
      <c r="K36" s="391">
        <v>3814.3</v>
      </c>
      <c r="L36" s="391">
        <v>0</v>
      </c>
      <c r="M36" s="390">
        <v>0</v>
      </c>
      <c r="N36" s="214" t="s">
        <v>1376</v>
      </c>
    </row>
    <row r="37" spans="1:15" hidden="1">
      <c r="A37" s="214" t="s">
        <v>1376</v>
      </c>
      <c r="B37" s="214" t="s">
        <v>1376</v>
      </c>
      <c r="C37" s="393" t="s">
        <v>1223</v>
      </c>
      <c r="D37" s="214" t="s">
        <v>1387</v>
      </c>
      <c r="E37" s="214" t="s">
        <v>1080</v>
      </c>
      <c r="F37" s="390"/>
      <c r="G37" s="391">
        <v>1720.3</v>
      </c>
      <c r="H37" s="390"/>
      <c r="I37" s="214" t="s">
        <v>1295</v>
      </c>
      <c r="J37" s="214" t="s">
        <v>1300</v>
      </c>
      <c r="K37" s="391">
        <v>1720.3</v>
      </c>
      <c r="L37" s="391">
        <v>0</v>
      </c>
      <c r="M37" s="390">
        <v>0</v>
      </c>
      <c r="N37" s="214" t="s">
        <v>1376</v>
      </c>
      <c r="O37" s="214" t="s">
        <v>1388</v>
      </c>
    </row>
    <row r="38" spans="1:15" hidden="1">
      <c r="A38" s="214" t="s">
        <v>1376</v>
      </c>
      <c r="B38" s="214" t="s">
        <v>1376</v>
      </c>
      <c r="C38" s="393" t="s">
        <v>1223</v>
      </c>
      <c r="D38" s="214" t="s">
        <v>1389</v>
      </c>
      <c r="E38" s="214" t="s">
        <v>1335</v>
      </c>
      <c r="F38" s="390"/>
      <c r="G38" s="391">
        <v>342.02</v>
      </c>
      <c r="H38" s="390">
        <v>687147.27000000014</v>
      </c>
      <c r="I38" s="214" t="s">
        <v>1295</v>
      </c>
      <c r="J38" s="214" t="s">
        <v>1300</v>
      </c>
      <c r="K38" s="391">
        <v>342.02</v>
      </c>
      <c r="L38" s="391">
        <v>0</v>
      </c>
      <c r="M38" s="390">
        <v>0</v>
      </c>
      <c r="N38" s="214" t="s">
        <v>1376</v>
      </c>
      <c r="O38" s="214" t="s">
        <v>1388</v>
      </c>
    </row>
    <row r="39" spans="1:15" hidden="1">
      <c r="A39" s="214" t="s">
        <v>1390</v>
      </c>
      <c r="B39" s="214" t="s">
        <v>1376</v>
      </c>
      <c r="C39" s="393" t="s">
        <v>1221</v>
      </c>
      <c r="D39" s="214" t="s">
        <v>1391</v>
      </c>
      <c r="E39" s="214" t="s">
        <v>1044</v>
      </c>
      <c r="F39" s="390"/>
      <c r="G39" s="391">
        <v>189.3</v>
      </c>
      <c r="H39" s="390"/>
      <c r="I39" s="214" t="s">
        <v>1295</v>
      </c>
      <c r="J39" s="214" t="s">
        <v>1300</v>
      </c>
      <c r="K39" s="391">
        <v>189.3</v>
      </c>
      <c r="L39" s="391">
        <v>0</v>
      </c>
      <c r="M39" s="390">
        <v>0</v>
      </c>
      <c r="N39" s="214" t="s">
        <v>1376</v>
      </c>
      <c r="O39" s="214" t="s">
        <v>1388</v>
      </c>
    </row>
    <row r="40" spans="1:15" hidden="1">
      <c r="A40" s="214" t="s">
        <v>1390</v>
      </c>
      <c r="B40" s="214" t="s">
        <v>1376</v>
      </c>
      <c r="C40" s="393" t="s">
        <v>255</v>
      </c>
      <c r="D40" s="214" t="s">
        <v>1392</v>
      </c>
      <c r="E40" s="214" t="s">
        <v>1044</v>
      </c>
      <c r="F40" s="390"/>
      <c r="G40" s="391">
        <v>46.84</v>
      </c>
      <c r="H40" s="390">
        <v>686911.13000000012</v>
      </c>
      <c r="I40" s="214" t="s">
        <v>1295</v>
      </c>
      <c r="J40" s="214" t="s">
        <v>1300</v>
      </c>
      <c r="K40" s="391">
        <v>46.84</v>
      </c>
      <c r="L40" s="391">
        <v>0</v>
      </c>
      <c r="M40" s="390">
        <v>0</v>
      </c>
      <c r="N40" s="214" t="s">
        <v>1376</v>
      </c>
      <c r="O40" s="214" t="s">
        <v>1388</v>
      </c>
    </row>
    <row r="41" spans="1:15" hidden="1">
      <c r="A41" s="214" t="s">
        <v>1393</v>
      </c>
      <c r="B41" s="214" t="s">
        <v>1376</v>
      </c>
      <c r="C41" s="393" t="s">
        <v>255</v>
      </c>
      <c r="D41" s="214" t="s">
        <v>1394</v>
      </c>
      <c r="E41" s="214" t="s">
        <v>1395</v>
      </c>
      <c r="F41" s="390"/>
      <c r="G41" s="391">
        <v>59.4</v>
      </c>
      <c r="H41" s="390">
        <v>686851.7300000001</v>
      </c>
      <c r="I41" s="214" t="s">
        <v>1295</v>
      </c>
      <c r="J41" s="214" t="s">
        <v>1300</v>
      </c>
      <c r="K41" s="391">
        <v>59.4</v>
      </c>
      <c r="L41" s="391">
        <v>0</v>
      </c>
      <c r="M41" s="390">
        <v>0</v>
      </c>
      <c r="N41" s="214" t="s">
        <v>1376</v>
      </c>
      <c r="O41" s="214" t="s">
        <v>1388</v>
      </c>
    </row>
    <row r="42" spans="1:15" hidden="1">
      <c r="A42" s="214" t="s">
        <v>1376</v>
      </c>
      <c r="B42" s="214" t="s">
        <v>1376</v>
      </c>
      <c r="C42" s="393" t="s">
        <v>328</v>
      </c>
      <c r="D42" s="214" t="s">
        <v>1299</v>
      </c>
      <c r="E42" s="214" t="s">
        <v>640</v>
      </c>
      <c r="F42" s="390"/>
      <c r="G42" s="391">
        <v>10.45</v>
      </c>
      <c r="H42" s="390"/>
      <c r="I42" s="214" t="s">
        <v>1295</v>
      </c>
      <c r="K42" s="391">
        <v>10.45</v>
      </c>
      <c r="L42" s="391">
        <v>0</v>
      </c>
      <c r="M42" s="390">
        <v>0</v>
      </c>
      <c r="N42" s="214" t="s">
        <v>1376</v>
      </c>
      <c r="O42" s="214" t="s">
        <v>1396</v>
      </c>
    </row>
    <row r="43" spans="1:15" hidden="1">
      <c r="A43" s="214" t="s">
        <v>1376</v>
      </c>
      <c r="B43" s="214" t="s">
        <v>1376</v>
      </c>
      <c r="C43" s="393" t="s">
        <v>328</v>
      </c>
      <c r="D43" s="214" t="s">
        <v>1299</v>
      </c>
      <c r="E43" s="214" t="s">
        <v>640</v>
      </c>
      <c r="F43" s="390"/>
      <c r="G43" s="391">
        <v>601.79999999999995</v>
      </c>
      <c r="H43" s="390"/>
      <c r="I43" s="214" t="s">
        <v>1295</v>
      </c>
      <c r="K43" s="391">
        <v>601.79999999999995</v>
      </c>
      <c r="L43" s="391">
        <v>0</v>
      </c>
      <c r="M43" s="390">
        <v>0</v>
      </c>
      <c r="N43" s="214" t="s">
        <v>1376</v>
      </c>
    </row>
    <row r="44" spans="1:15" hidden="1">
      <c r="A44" s="214" t="s">
        <v>1376</v>
      </c>
      <c r="B44" s="214" t="s">
        <v>1376</v>
      </c>
      <c r="C44" s="393" t="s">
        <v>328</v>
      </c>
      <c r="D44" s="214" t="s">
        <v>1299</v>
      </c>
      <c r="E44" s="214" t="s">
        <v>640</v>
      </c>
      <c r="F44" s="390"/>
      <c r="G44" s="391">
        <v>363.39</v>
      </c>
      <c r="H44" s="390"/>
      <c r="I44" s="214" t="s">
        <v>1295</v>
      </c>
      <c r="K44" s="391">
        <v>363.39</v>
      </c>
      <c r="L44" s="391">
        <v>0</v>
      </c>
      <c r="M44" s="390">
        <v>0</v>
      </c>
      <c r="N44" s="214" t="s">
        <v>1376</v>
      </c>
      <c r="O44" s="214" t="s">
        <v>1397</v>
      </c>
    </row>
    <row r="45" spans="1:15" hidden="1">
      <c r="A45" s="214" t="s">
        <v>1376</v>
      </c>
      <c r="B45" s="214" t="s">
        <v>1376</v>
      </c>
      <c r="C45" s="393" t="s">
        <v>328</v>
      </c>
      <c r="D45" s="214" t="s">
        <v>1299</v>
      </c>
      <c r="E45" s="214" t="s">
        <v>640</v>
      </c>
      <c r="F45" s="390"/>
      <c r="G45" s="391">
        <v>10.45</v>
      </c>
      <c r="H45" s="390"/>
      <c r="I45" s="214" t="s">
        <v>1295</v>
      </c>
      <c r="K45" s="391">
        <v>10.45</v>
      </c>
      <c r="L45" s="391">
        <v>0</v>
      </c>
      <c r="M45" s="390">
        <v>0</v>
      </c>
      <c r="N45" s="214" t="s">
        <v>1376</v>
      </c>
      <c r="O45" s="214" t="s">
        <v>1396</v>
      </c>
    </row>
    <row r="46" spans="1:15" hidden="1">
      <c r="A46" s="214" t="s">
        <v>1376</v>
      </c>
      <c r="B46" s="214" t="s">
        <v>1376</v>
      </c>
      <c r="C46" s="393" t="s">
        <v>328</v>
      </c>
      <c r="D46" s="214" t="s">
        <v>1299</v>
      </c>
      <c r="E46" s="214" t="s">
        <v>640</v>
      </c>
      <c r="F46" s="390"/>
      <c r="G46" s="391">
        <v>10.45</v>
      </c>
      <c r="H46" s="390">
        <v>685855.19000000018</v>
      </c>
      <c r="I46" s="214" t="s">
        <v>1295</v>
      </c>
      <c r="K46" s="391">
        <v>10.45</v>
      </c>
      <c r="L46" s="391">
        <v>0</v>
      </c>
      <c r="M46" s="390">
        <v>0</v>
      </c>
      <c r="N46" s="214" t="s">
        <v>1376</v>
      </c>
      <c r="O46" s="214" t="s">
        <v>1396</v>
      </c>
    </row>
    <row r="47" spans="1:15" hidden="1">
      <c r="A47" s="214" t="s">
        <v>1398</v>
      </c>
      <c r="B47" s="214" t="s">
        <v>1398</v>
      </c>
      <c r="C47" s="393" t="s">
        <v>255</v>
      </c>
      <c r="D47" s="214" t="s">
        <v>1399</v>
      </c>
      <c r="E47" s="214" t="s">
        <v>1400</v>
      </c>
      <c r="F47" s="390"/>
      <c r="G47" s="391">
        <v>1498</v>
      </c>
      <c r="H47" s="390"/>
      <c r="I47" s="214" t="s">
        <v>1295</v>
      </c>
      <c r="J47" s="214" t="s">
        <v>1298</v>
      </c>
      <c r="K47" s="391">
        <v>1498</v>
      </c>
      <c r="L47" s="391">
        <v>0</v>
      </c>
      <c r="M47" s="390">
        <v>0</v>
      </c>
      <c r="N47" s="214" t="s">
        <v>1398</v>
      </c>
      <c r="O47" s="214" t="s">
        <v>1401</v>
      </c>
    </row>
    <row r="48" spans="1:15" hidden="1">
      <c r="A48" s="214" t="s">
        <v>1398</v>
      </c>
      <c r="B48" s="214" t="s">
        <v>1398</v>
      </c>
      <c r="C48" s="393" t="s">
        <v>1224</v>
      </c>
      <c r="D48" s="214" t="s">
        <v>1402</v>
      </c>
      <c r="E48" s="214" t="s">
        <v>1042</v>
      </c>
      <c r="F48" s="390"/>
      <c r="G48" s="391">
        <v>540</v>
      </c>
      <c r="H48" s="390"/>
      <c r="I48" s="214" t="s">
        <v>1295</v>
      </c>
      <c r="J48" s="214" t="s">
        <v>1298</v>
      </c>
      <c r="K48" s="391">
        <v>540</v>
      </c>
      <c r="L48" s="391">
        <v>0</v>
      </c>
      <c r="M48" s="390">
        <v>0</v>
      </c>
      <c r="N48" s="214" t="s">
        <v>1398</v>
      </c>
    </row>
    <row r="49" spans="1:15" hidden="1">
      <c r="A49" s="214" t="s">
        <v>1403</v>
      </c>
      <c r="B49" s="214" t="s">
        <v>1404</v>
      </c>
      <c r="C49" s="393" t="s">
        <v>1224</v>
      </c>
      <c r="D49" s="214" t="s">
        <v>1405</v>
      </c>
      <c r="E49" s="214" t="s">
        <v>1080</v>
      </c>
      <c r="F49" s="390"/>
      <c r="G49" s="391">
        <v>735</v>
      </c>
      <c r="H49" s="390">
        <v>683082.19000000018</v>
      </c>
      <c r="I49" s="214" t="s">
        <v>1295</v>
      </c>
      <c r="J49" s="214" t="s">
        <v>1300</v>
      </c>
      <c r="K49" s="391">
        <v>735</v>
      </c>
      <c r="L49" s="391">
        <v>0</v>
      </c>
      <c r="M49" s="390">
        <v>0</v>
      </c>
      <c r="N49" s="214" t="s">
        <v>1404</v>
      </c>
      <c r="O49" s="214" t="s">
        <v>1344</v>
      </c>
    </row>
    <row r="50" spans="1:15" hidden="1">
      <c r="A50" s="214" t="s">
        <v>1406</v>
      </c>
      <c r="B50" s="214" t="s">
        <v>1404</v>
      </c>
      <c r="C50" s="393" t="s">
        <v>1221</v>
      </c>
      <c r="D50" s="214" t="s">
        <v>1407</v>
      </c>
      <c r="E50" s="214" t="s">
        <v>1044</v>
      </c>
      <c r="F50" s="390"/>
      <c r="G50" s="391">
        <v>386.87</v>
      </c>
      <c r="H50" s="390">
        <v>682695.32000000018</v>
      </c>
      <c r="I50" s="214" t="s">
        <v>1295</v>
      </c>
      <c r="J50" s="214" t="s">
        <v>1300</v>
      </c>
      <c r="K50" s="391">
        <v>386.87</v>
      </c>
      <c r="L50" s="391">
        <v>0</v>
      </c>
      <c r="M50" s="390">
        <v>0</v>
      </c>
      <c r="N50" s="214" t="s">
        <v>1404</v>
      </c>
      <c r="O50" s="214" t="s">
        <v>1388</v>
      </c>
    </row>
    <row r="51" spans="1:15" hidden="1">
      <c r="A51" s="214" t="s">
        <v>1403</v>
      </c>
      <c r="B51" s="214" t="s">
        <v>1404</v>
      </c>
      <c r="C51" s="393" t="s">
        <v>1223</v>
      </c>
      <c r="D51" s="214" t="s">
        <v>1408</v>
      </c>
      <c r="E51" s="214" t="s">
        <v>1332</v>
      </c>
      <c r="F51" s="390"/>
      <c r="G51" s="391">
        <v>575</v>
      </c>
      <c r="H51" s="390"/>
      <c r="I51" s="214" t="s">
        <v>1295</v>
      </c>
      <c r="J51" s="214" t="s">
        <v>1300</v>
      </c>
      <c r="K51" s="391">
        <v>575</v>
      </c>
      <c r="L51" s="391">
        <v>0</v>
      </c>
      <c r="M51" s="390">
        <v>0</v>
      </c>
      <c r="N51" s="214" t="s">
        <v>1404</v>
      </c>
      <c r="O51" s="214" t="s">
        <v>1388</v>
      </c>
    </row>
    <row r="52" spans="1:15" hidden="1">
      <c r="A52" s="214" t="s">
        <v>1403</v>
      </c>
      <c r="B52" s="214" t="s">
        <v>1404</v>
      </c>
      <c r="C52" s="393" t="s">
        <v>1223</v>
      </c>
      <c r="D52" s="214" t="s">
        <v>1409</v>
      </c>
      <c r="E52" s="214" t="s">
        <v>1080</v>
      </c>
      <c r="F52" s="390"/>
      <c r="G52" s="391">
        <v>405.89</v>
      </c>
      <c r="H52" s="390"/>
      <c r="I52" s="214" t="s">
        <v>1295</v>
      </c>
      <c r="J52" s="214" t="s">
        <v>1300</v>
      </c>
      <c r="K52" s="391">
        <v>405.89</v>
      </c>
      <c r="L52" s="391">
        <v>0</v>
      </c>
      <c r="M52" s="390">
        <v>0</v>
      </c>
      <c r="N52" s="214" t="s">
        <v>1404</v>
      </c>
      <c r="O52" s="214" t="s">
        <v>1388</v>
      </c>
    </row>
    <row r="53" spans="1:15" hidden="1">
      <c r="A53" s="214" t="s">
        <v>1403</v>
      </c>
      <c r="B53" s="214" t="s">
        <v>1404</v>
      </c>
      <c r="C53" s="393" t="s">
        <v>1223</v>
      </c>
      <c r="D53" s="214" t="s">
        <v>1410</v>
      </c>
      <c r="E53" s="214" t="s">
        <v>1335</v>
      </c>
      <c r="F53" s="390"/>
      <c r="G53" s="391">
        <v>557.02</v>
      </c>
      <c r="H53" s="390">
        <v>681157.41000000015</v>
      </c>
      <c r="I53" s="214" t="s">
        <v>1295</v>
      </c>
      <c r="J53" s="214" t="s">
        <v>1300</v>
      </c>
      <c r="K53" s="391">
        <v>557.02</v>
      </c>
      <c r="L53" s="391">
        <v>0</v>
      </c>
      <c r="M53" s="390">
        <v>0</v>
      </c>
      <c r="N53" s="214" t="s">
        <v>1404</v>
      </c>
      <c r="O53" s="214" t="s">
        <v>1388</v>
      </c>
    </row>
    <row r="54" spans="1:15" hidden="1">
      <c r="A54" s="214" t="s">
        <v>1404</v>
      </c>
      <c r="B54" s="214" t="s">
        <v>1404</v>
      </c>
      <c r="C54" s="393" t="s">
        <v>328</v>
      </c>
      <c r="D54" s="214" t="s">
        <v>1299</v>
      </c>
      <c r="E54" s="214" t="s">
        <v>640</v>
      </c>
      <c r="F54" s="390"/>
      <c r="G54" s="391">
        <v>10.45</v>
      </c>
      <c r="H54" s="390">
        <v>681146.9600000002</v>
      </c>
      <c r="I54" s="214" t="s">
        <v>1295</v>
      </c>
      <c r="K54" s="391">
        <v>10.45</v>
      </c>
      <c r="L54" s="391">
        <v>0</v>
      </c>
      <c r="M54" s="390">
        <v>0</v>
      </c>
      <c r="N54" s="214" t="s">
        <v>1404</v>
      </c>
      <c r="O54" s="214" t="s">
        <v>1411</v>
      </c>
    </row>
    <row r="55" spans="1:15" hidden="1">
      <c r="A55" s="214" t="s">
        <v>1327</v>
      </c>
      <c r="B55" s="214" t="s">
        <v>1328</v>
      </c>
      <c r="C55" s="393" t="s">
        <v>255</v>
      </c>
      <c r="D55" s="214" t="s">
        <v>1412</v>
      </c>
      <c r="E55" s="214" t="s">
        <v>1088</v>
      </c>
      <c r="F55" s="390"/>
      <c r="G55" s="391">
        <v>4567</v>
      </c>
      <c r="H55" s="390">
        <v>676579.9600000002</v>
      </c>
      <c r="I55" s="214" t="s">
        <v>1295</v>
      </c>
      <c r="J55" s="214" t="s">
        <v>1300</v>
      </c>
      <c r="K55" s="391">
        <v>4567</v>
      </c>
      <c r="L55" s="391">
        <v>0</v>
      </c>
      <c r="M55" s="390">
        <v>0</v>
      </c>
      <c r="N55" s="214" t="s">
        <v>1403</v>
      </c>
      <c r="O55" s="214" t="s">
        <v>1297</v>
      </c>
    </row>
    <row r="56" spans="1:15" hidden="1">
      <c r="A56" s="214" t="s">
        <v>1413</v>
      </c>
      <c r="B56" s="214" t="s">
        <v>1414</v>
      </c>
      <c r="C56" s="393" t="s">
        <v>1221</v>
      </c>
      <c r="D56" s="214" t="s">
        <v>1415</v>
      </c>
      <c r="E56" s="214" t="s">
        <v>1088</v>
      </c>
      <c r="F56" s="390"/>
      <c r="G56" s="391">
        <v>1235.52</v>
      </c>
      <c r="H56" s="390">
        <v>675344.44000000018</v>
      </c>
      <c r="I56" s="214" t="s">
        <v>1295</v>
      </c>
      <c r="J56" s="214" t="s">
        <v>1300</v>
      </c>
      <c r="K56" s="391">
        <v>1235.52</v>
      </c>
      <c r="L56" s="391">
        <v>0</v>
      </c>
      <c r="M56" s="390">
        <v>0</v>
      </c>
      <c r="N56" s="214" t="s">
        <v>1403</v>
      </c>
      <c r="O56" s="214" t="s">
        <v>1297</v>
      </c>
    </row>
    <row r="57" spans="1:15" hidden="1">
      <c r="A57" s="214" t="s">
        <v>1416</v>
      </c>
      <c r="B57" s="214" t="s">
        <v>1417</v>
      </c>
      <c r="C57" s="393" t="s">
        <v>1221</v>
      </c>
      <c r="D57" s="214" t="s">
        <v>1418</v>
      </c>
      <c r="E57" s="214" t="s">
        <v>1419</v>
      </c>
      <c r="F57" s="390"/>
      <c r="G57" s="391">
        <v>11602.4</v>
      </c>
      <c r="H57" s="390">
        <v>663742.04000000015</v>
      </c>
      <c r="I57" s="214" t="s">
        <v>1295</v>
      </c>
      <c r="J57" s="214" t="s">
        <v>1298</v>
      </c>
      <c r="K57" s="391">
        <v>11602.4</v>
      </c>
      <c r="L57" s="391">
        <v>0</v>
      </c>
      <c r="M57" s="390">
        <v>0</v>
      </c>
      <c r="N57" s="214" t="s">
        <v>1403</v>
      </c>
      <c r="O57" s="214" t="s">
        <v>1420</v>
      </c>
    </row>
    <row r="58" spans="1:15" hidden="1">
      <c r="A58" s="214" t="s">
        <v>1421</v>
      </c>
      <c r="B58" s="214" t="s">
        <v>1422</v>
      </c>
      <c r="C58" s="393" t="s">
        <v>1221</v>
      </c>
      <c r="D58" s="214" t="s">
        <v>1423</v>
      </c>
      <c r="E58" s="214" t="s">
        <v>1086</v>
      </c>
      <c r="F58" s="390"/>
      <c r="G58" s="391">
        <v>6770.97</v>
      </c>
      <c r="H58" s="390">
        <v>656971.07000000018</v>
      </c>
      <c r="I58" s="214" t="s">
        <v>1295</v>
      </c>
      <c r="J58" s="214" t="s">
        <v>1300</v>
      </c>
      <c r="K58" s="391">
        <v>6770.97</v>
      </c>
      <c r="L58" s="391">
        <v>0</v>
      </c>
      <c r="M58" s="390">
        <v>0</v>
      </c>
      <c r="N58" s="214" t="s">
        <v>1403</v>
      </c>
    </row>
    <row r="59" spans="1:15" hidden="1">
      <c r="A59" s="214" t="s">
        <v>1324</v>
      </c>
      <c r="B59" s="214" t="s">
        <v>1325</v>
      </c>
      <c r="C59" s="393" t="s">
        <v>1221</v>
      </c>
      <c r="D59" s="214" t="s">
        <v>1424</v>
      </c>
      <c r="E59" s="214" t="s">
        <v>1088</v>
      </c>
      <c r="F59" s="390"/>
      <c r="G59" s="391">
        <v>3905</v>
      </c>
      <c r="H59" s="390">
        <v>653066.07000000018</v>
      </c>
      <c r="I59" s="214" t="s">
        <v>1295</v>
      </c>
      <c r="J59" s="214" t="s">
        <v>1300</v>
      </c>
      <c r="K59" s="391">
        <v>3905</v>
      </c>
      <c r="L59" s="391">
        <v>0</v>
      </c>
      <c r="M59" s="390">
        <v>0</v>
      </c>
      <c r="N59" s="214" t="s">
        <v>1403</v>
      </c>
    </row>
    <row r="60" spans="1:15" hidden="1">
      <c r="A60" s="214" t="s">
        <v>1425</v>
      </c>
      <c r="B60" s="214" t="s">
        <v>1380</v>
      </c>
      <c r="C60" s="393" t="s">
        <v>1221</v>
      </c>
      <c r="D60" s="214" t="s">
        <v>1426</v>
      </c>
      <c r="E60" s="214" t="s">
        <v>1084</v>
      </c>
      <c r="F60" s="390"/>
      <c r="G60" s="391">
        <v>608</v>
      </c>
      <c r="H60" s="390">
        <v>652458.07000000018</v>
      </c>
      <c r="I60" s="214" t="s">
        <v>1295</v>
      </c>
      <c r="J60" s="214" t="s">
        <v>1300</v>
      </c>
      <c r="K60" s="391">
        <v>608</v>
      </c>
      <c r="L60" s="391">
        <v>0</v>
      </c>
      <c r="M60" s="390">
        <v>0</v>
      </c>
      <c r="N60" s="214" t="s">
        <v>1403</v>
      </c>
    </row>
    <row r="61" spans="1:15" hidden="1">
      <c r="A61" s="214" t="s">
        <v>1403</v>
      </c>
      <c r="B61" s="214" t="s">
        <v>1427</v>
      </c>
      <c r="C61" s="393" t="s">
        <v>255</v>
      </c>
      <c r="D61" s="214" t="s">
        <v>1428</v>
      </c>
      <c r="E61" s="214" t="s">
        <v>1395</v>
      </c>
      <c r="F61" s="390"/>
      <c r="G61" s="391">
        <v>350</v>
      </c>
      <c r="H61" s="390">
        <v>652108.07000000018</v>
      </c>
      <c r="I61" s="214" t="s">
        <v>1295</v>
      </c>
      <c r="J61" s="214" t="s">
        <v>1298</v>
      </c>
      <c r="K61" s="391">
        <v>350</v>
      </c>
      <c r="L61" s="391">
        <v>0</v>
      </c>
      <c r="M61" s="390">
        <v>0</v>
      </c>
      <c r="N61" s="214" t="s">
        <v>1403</v>
      </c>
      <c r="O61" s="214" t="s">
        <v>1429</v>
      </c>
    </row>
    <row r="62" spans="1:15" hidden="1">
      <c r="A62" s="214" t="s">
        <v>1430</v>
      </c>
      <c r="B62" s="214" t="s">
        <v>1431</v>
      </c>
      <c r="C62" s="393" t="s">
        <v>255</v>
      </c>
      <c r="D62" s="214" t="s">
        <v>1432</v>
      </c>
      <c r="E62" s="214" t="s">
        <v>1395</v>
      </c>
      <c r="F62" s="390"/>
      <c r="G62" s="391">
        <v>2700</v>
      </c>
      <c r="H62" s="390">
        <v>649408.07000000018</v>
      </c>
      <c r="I62" s="214" t="s">
        <v>1295</v>
      </c>
      <c r="J62" s="214" t="s">
        <v>1298</v>
      </c>
      <c r="K62" s="391">
        <v>2700</v>
      </c>
      <c r="L62" s="391">
        <v>0</v>
      </c>
      <c r="M62" s="390">
        <v>0</v>
      </c>
      <c r="N62" s="214" t="s">
        <v>1403</v>
      </c>
      <c r="O62" s="214" t="s">
        <v>1429</v>
      </c>
    </row>
    <row r="63" spans="1:15" hidden="1">
      <c r="A63" s="214" t="s">
        <v>1433</v>
      </c>
      <c r="B63" s="214" t="s">
        <v>1434</v>
      </c>
      <c r="C63" s="393" t="s">
        <v>1221</v>
      </c>
      <c r="D63" s="214" t="s">
        <v>1435</v>
      </c>
      <c r="E63" s="214" t="s">
        <v>1395</v>
      </c>
      <c r="F63" s="390"/>
      <c r="G63" s="391">
        <v>530</v>
      </c>
      <c r="H63" s="390">
        <v>648878.07000000018</v>
      </c>
      <c r="I63" s="214" t="s">
        <v>1295</v>
      </c>
      <c r="J63" s="214" t="s">
        <v>1298</v>
      </c>
      <c r="K63" s="391">
        <v>530</v>
      </c>
      <c r="L63" s="391">
        <v>0</v>
      </c>
      <c r="M63" s="390">
        <v>0</v>
      </c>
      <c r="N63" s="214" t="s">
        <v>1403</v>
      </c>
      <c r="O63" s="214" t="s">
        <v>1429</v>
      </c>
    </row>
    <row r="64" spans="1:15" hidden="1">
      <c r="A64" s="214" t="s">
        <v>1436</v>
      </c>
      <c r="B64" s="214" t="s">
        <v>1437</v>
      </c>
      <c r="C64" s="393" t="s">
        <v>255</v>
      </c>
      <c r="D64" s="214" t="s">
        <v>1438</v>
      </c>
      <c r="E64" s="214" t="s">
        <v>1395</v>
      </c>
      <c r="F64" s="390"/>
      <c r="G64" s="391">
        <v>72</v>
      </c>
      <c r="H64" s="390">
        <v>648806.07000000018</v>
      </c>
      <c r="I64" s="214" t="s">
        <v>1295</v>
      </c>
      <c r="J64" s="214" t="s">
        <v>1298</v>
      </c>
      <c r="K64" s="391">
        <v>72</v>
      </c>
      <c r="L64" s="391">
        <v>0</v>
      </c>
      <c r="M64" s="390">
        <v>0</v>
      </c>
      <c r="N64" s="214" t="s">
        <v>1403</v>
      </c>
      <c r="O64" s="214" t="s">
        <v>1429</v>
      </c>
    </row>
    <row r="65" spans="1:15" hidden="1">
      <c r="A65" s="214" t="s">
        <v>1403</v>
      </c>
      <c r="B65" s="214" t="s">
        <v>1340</v>
      </c>
      <c r="C65" s="393" t="s">
        <v>1269</v>
      </c>
      <c r="D65" s="214" t="s">
        <v>1439</v>
      </c>
      <c r="E65" s="214" t="s">
        <v>1102</v>
      </c>
      <c r="F65" s="390"/>
      <c r="G65" s="391">
        <v>12000</v>
      </c>
      <c r="H65" s="390">
        <v>636806.07000000018</v>
      </c>
      <c r="I65" s="214" t="s">
        <v>1295</v>
      </c>
      <c r="J65" s="214" t="s">
        <v>1298</v>
      </c>
      <c r="K65" s="391">
        <v>12000</v>
      </c>
      <c r="L65" s="391">
        <v>0</v>
      </c>
      <c r="M65" s="390">
        <v>0</v>
      </c>
      <c r="N65" s="214" t="s">
        <v>1403</v>
      </c>
    </row>
    <row r="66" spans="1:15" hidden="1">
      <c r="A66" s="214" t="s">
        <v>1398</v>
      </c>
      <c r="B66" s="214" t="s">
        <v>1319</v>
      </c>
      <c r="C66" s="393" t="s">
        <v>4</v>
      </c>
      <c r="D66" s="214" t="s">
        <v>1440</v>
      </c>
      <c r="E66" s="214" t="s">
        <v>1441</v>
      </c>
      <c r="F66" s="390"/>
      <c r="G66" s="391">
        <v>1801.67</v>
      </c>
      <c r="H66" s="390">
        <v>635004.40000000014</v>
      </c>
      <c r="I66" s="214" t="s">
        <v>1295</v>
      </c>
      <c r="J66" s="214" t="s">
        <v>1298</v>
      </c>
      <c r="K66" s="391">
        <v>1801.67</v>
      </c>
      <c r="L66" s="391">
        <v>0</v>
      </c>
      <c r="M66" s="390">
        <v>0</v>
      </c>
      <c r="N66" s="214" t="s">
        <v>1403</v>
      </c>
      <c r="O66" s="214" t="s">
        <v>1442</v>
      </c>
    </row>
    <row r="67" spans="1:15" hidden="1">
      <c r="A67" s="214" t="s">
        <v>1403</v>
      </c>
      <c r="B67" s="214" t="s">
        <v>1340</v>
      </c>
      <c r="C67" s="393" t="s">
        <v>1237</v>
      </c>
      <c r="D67" s="214" t="s">
        <v>1443</v>
      </c>
      <c r="E67" s="214" t="s">
        <v>1444</v>
      </c>
      <c r="F67" s="390"/>
      <c r="G67" s="391">
        <v>839.4</v>
      </c>
      <c r="H67" s="390"/>
      <c r="I67" s="214" t="s">
        <v>1295</v>
      </c>
      <c r="J67" s="214" t="s">
        <v>1298</v>
      </c>
      <c r="K67" s="391">
        <v>839.4</v>
      </c>
      <c r="L67" s="391">
        <v>0</v>
      </c>
      <c r="M67" s="390">
        <v>0</v>
      </c>
      <c r="N67" s="214" t="s">
        <v>1403</v>
      </c>
    </row>
    <row r="68" spans="1:15" hidden="1">
      <c r="A68" s="214" t="s">
        <v>1403</v>
      </c>
      <c r="B68" s="214" t="s">
        <v>1404</v>
      </c>
      <c r="C68" s="393" t="s">
        <v>255</v>
      </c>
      <c r="D68" s="214" t="s">
        <v>1445</v>
      </c>
      <c r="E68" s="214" t="s">
        <v>1044</v>
      </c>
      <c r="F68" s="390"/>
      <c r="G68" s="391">
        <v>719.49</v>
      </c>
      <c r="H68" s="390">
        <v>633445.51000000013</v>
      </c>
      <c r="I68" s="214" t="s">
        <v>1295</v>
      </c>
      <c r="J68" s="214" t="s">
        <v>1300</v>
      </c>
      <c r="K68" s="391">
        <v>719.49</v>
      </c>
      <c r="L68" s="391">
        <v>0</v>
      </c>
      <c r="M68" s="390">
        <v>0</v>
      </c>
      <c r="N68" s="214" t="s">
        <v>1403</v>
      </c>
      <c r="O68" s="214" t="s">
        <v>1297</v>
      </c>
    </row>
    <row r="69" spans="1:15" hidden="1">
      <c r="A69" s="214" t="s">
        <v>1406</v>
      </c>
      <c r="B69" s="214" t="s">
        <v>1404</v>
      </c>
      <c r="C69" s="393" t="s">
        <v>1221</v>
      </c>
      <c r="D69" s="214" t="s">
        <v>1446</v>
      </c>
      <c r="E69" s="214" t="s">
        <v>1044</v>
      </c>
      <c r="F69" s="390"/>
      <c r="G69" s="391">
        <v>934.22</v>
      </c>
      <c r="H69" s="390">
        <v>632511.29000000015</v>
      </c>
      <c r="I69" s="214" t="s">
        <v>1295</v>
      </c>
      <c r="J69" s="214" t="s">
        <v>1300</v>
      </c>
      <c r="K69" s="391">
        <v>934.22</v>
      </c>
      <c r="L69" s="391">
        <v>0</v>
      </c>
      <c r="M69" s="390">
        <v>0</v>
      </c>
      <c r="N69" s="214" t="s">
        <v>1403</v>
      </c>
      <c r="O69" s="214" t="s">
        <v>1388</v>
      </c>
    </row>
    <row r="70" spans="1:15" hidden="1">
      <c r="A70" s="214" t="s">
        <v>1403</v>
      </c>
      <c r="B70" s="214" t="s">
        <v>1403</v>
      </c>
      <c r="C70" s="393" t="s">
        <v>1221</v>
      </c>
      <c r="D70" s="214" t="s">
        <v>1447</v>
      </c>
      <c r="E70" s="214" t="s">
        <v>1164</v>
      </c>
      <c r="F70" s="390"/>
      <c r="G70" s="391">
        <v>1617.29</v>
      </c>
      <c r="H70" s="390"/>
      <c r="I70" s="214" t="s">
        <v>1295</v>
      </c>
      <c r="J70" s="214" t="s">
        <v>1300</v>
      </c>
      <c r="K70" s="391">
        <v>1600.4</v>
      </c>
      <c r="L70" s="391">
        <v>0</v>
      </c>
      <c r="M70" s="390">
        <v>0</v>
      </c>
      <c r="N70" s="214" t="s">
        <v>1403</v>
      </c>
      <c r="O70" s="214" t="s">
        <v>1344</v>
      </c>
    </row>
    <row r="71" spans="1:15" hidden="1">
      <c r="A71" s="214" t="s">
        <v>1403</v>
      </c>
      <c r="B71" s="214" t="s">
        <v>1403</v>
      </c>
      <c r="C71" s="393" t="s">
        <v>255</v>
      </c>
      <c r="D71" s="214" t="s">
        <v>1447</v>
      </c>
      <c r="E71" s="214" t="s">
        <v>1164</v>
      </c>
      <c r="F71" s="390"/>
      <c r="G71" s="391">
        <v>1933.85</v>
      </c>
      <c r="H71" s="390">
        <v>628960.15000000014</v>
      </c>
      <c r="I71" s="214" t="s">
        <v>1295</v>
      </c>
      <c r="J71" s="214" t="s">
        <v>1300</v>
      </c>
      <c r="K71" s="391">
        <v>1950.74</v>
      </c>
      <c r="L71" s="391">
        <v>0</v>
      </c>
      <c r="M71" s="390">
        <v>0</v>
      </c>
      <c r="N71" s="214" t="s">
        <v>1403</v>
      </c>
      <c r="O71" s="214" t="s">
        <v>1344</v>
      </c>
    </row>
    <row r="72" spans="1:15" hidden="1">
      <c r="A72" s="214" t="s">
        <v>1448</v>
      </c>
      <c r="B72" s="214" t="s">
        <v>1403</v>
      </c>
      <c r="C72" s="393" t="s">
        <v>1221</v>
      </c>
      <c r="D72" s="214" t="s">
        <v>1449</v>
      </c>
      <c r="E72" s="214" t="s">
        <v>1044</v>
      </c>
      <c r="F72" s="390"/>
      <c r="G72" s="391">
        <v>66.48</v>
      </c>
      <c r="H72" s="390">
        <v>628893.67000000016</v>
      </c>
      <c r="I72" s="214" t="s">
        <v>1295</v>
      </c>
      <c r="J72" s="214" t="s">
        <v>1300</v>
      </c>
      <c r="K72" s="391">
        <v>66.48</v>
      </c>
      <c r="L72" s="391">
        <v>0</v>
      </c>
      <c r="M72" s="390">
        <v>0</v>
      </c>
      <c r="N72" s="214" t="s">
        <v>1403</v>
      </c>
      <c r="O72" s="214" t="s">
        <v>1344</v>
      </c>
    </row>
    <row r="73" spans="1:15" hidden="1">
      <c r="A73" s="214" t="s">
        <v>1403</v>
      </c>
      <c r="B73" s="214" t="s">
        <v>1403</v>
      </c>
      <c r="C73" s="393" t="s">
        <v>328</v>
      </c>
      <c r="D73" s="214" t="s">
        <v>1299</v>
      </c>
      <c r="E73" s="214" t="s">
        <v>640</v>
      </c>
      <c r="F73" s="390"/>
      <c r="G73" s="391">
        <v>10.45</v>
      </c>
      <c r="H73" s="390"/>
      <c r="I73" s="214" t="s">
        <v>1295</v>
      </c>
      <c r="K73" s="391">
        <v>10.45</v>
      </c>
      <c r="L73" s="391">
        <v>0</v>
      </c>
      <c r="M73" s="390">
        <v>0</v>
      </c>
      <c r="N73" s="214" t="s">
        <v>1403</v>
      </c>
      <c r="O73" s="214" t="s">
        <v>1450</v>
      </c>
    </row>
    <row r="74" spans="1:15" hidden="1">
      <c r="A74" s="214" t="s">
        <v>1403</v>
      </c>
      <c r="B74" s="214" t="s">
        <v>1403</v>
      </c>
      <c r="C74" s="393" t="s">
        <v>328</v>
      </c>
      <c r="D74" s="214" t="s">
        <v>1299</v>
      </c>
      <c r="E74" s="214" t="s">
        <v>640</v>
      </c>
      <c r="F74" s="390"/>
      <c r="G74" s="391">
        <v>10.45</v>
      </c>
      <c r="H74" s="390">
        <v>628872.77000000025</v>
      </c>
      <c r="I74" s="214" t="s">
        <v>1295</v>
      </c>
      <c r="K74" s="391">
        <v>10.45</v>
      </c>
      <c r="L74" s="391">
        <v>0</v>
      </c>
      <c r="M74" s="390">
        <v>0</v>
      </c>
      <c r="N74" s="214" t="s">
        <v>1403</v>
      </c>
      <c r="O74" s="214" t="s">
        <v>1450</v>
      </c>
    </row>
    <row r="75" spans="1:15" hidden="1">
      <c r="A75" s="214" t="s">
        <v>1451</v>
      </c>
      <c r="B75" s="214" t="s">
        <v>1340</v>
      </c>
      <c r="C75" s="393" t="s">
        <v>1452</v>
      </c>
      <c r="D75" s="214" t="s">
        <v>1453</v>
      </c>
      <c r="E75" s="214" t="s">
        <v>1454</v>
      </c>
      <c r="F75" s="390"/>
      <c r="G75" s="391">
        <v>1440</v>
      </c>
      <c r="H75" s="390"/>
      <c r="I75" s="214" t="s">
        <v>1295</v>
      </c>
      <c r="J75" s="214" t="s">
        <v>1298</v>
      </c>
      <c r="K75" s="391">
        <v>1440</v>
      </c>
      <c r="L75" s="391">
        <v>0</v>
      </c>
      <c r="M75" s="390">
        <v>0</v>
      </c>
      <c r="N75" s="214" t="s">
        <v>1455</v>
      </c>
      <c r="O75" s="214" t="s">
        <v>1456</v>
      </c>
    </row>
    <row r="76" spans="1:15" hidden="1">
      <c r="A76" s="214" t="s">
        <v>1451</v>
      </c>
      <c r="B76" s="214" t="s">
        <v>1340</v>
      </c>
      <c r="C76" s="393" t="s">
        <v>1452</v>
      </c>
      <c r="D76" s="214" t="s">
        <v>1457</v>
      </c>
      <c r="E76" s="214" t="s">
        <v>1454</v>
      </c>
      <c r="F76" s="390"/>
      <c r="G76" s="391">
        <v>332.65</v>
      </c>
      <c r="H76" s="390">
        <v>627100.12000000023</v>
      </c>
      <c r="I76" s="214" t="s">
        <v>1295</v>
      </c>
      <c r="J76" s="214" t="s">
        <v>1298</v>
      </c>
      <c r="K76" s="391">
        <v>332.65</v>
      </c>
      <c r="L76" s="391">
        <v>0</v>
      </c>
      <c r="M76" s="390">
        <v>0</v>
      </c>
      <c r="N76" s="214" t="s">
        <v>1455</v>
      </c>
      <c r="O76" s="214" t="s">
        <v>1458</v>
      </c>
    </row>
    <row r="77" spans="1:15" hidden="1">
      <c r="A77" s="214" t="s">
        <v>1430</v>
      </c>
      <c r="B77" s="214" t="s">
        <v>1319</v>
      </c>
      <c r="C77" s="393" t="s">
        <v>4</v>
      </c>
      <c r="D77" s="214" t="s">
        <v>1440</v>
      </c>
      <c r="E77" s="214" t="s">
        <v>1459</v>
      </c>
      <c r="F77" s="390"/>
      <c r="G77" s="391">
        <v>3560.99</v>
      </c>
      <c r="H77" s="390"/>
      <c r="I77" s="214" t="s">
        <v>1295</v>
      </c>
      <c r="J77" s="214" t="s">
        <v>1298</v>
      </c>
      <c r="K77" s="391">
        <v>3560.99</v>
      </c>
      <c r="L77" s="391">
        <v>0</v>
      </c>
      <c r="M77" s="390">
        <v>0</v>
      </c>
      <c r="N77" s="214" t="s">
        <v>1455</v>
      </c>
      <c r="O77" s="214" t="s">
        <v>1297</v>
      </c>
    </row>
    <row r="78" spans="1:15" hidden="1">
      <c r="A78" s="214" t="s">
        <v>1430</v>
      </c>
      <c r="B78" s="214" t="s">
        <v>1319</v>
      </c>
      <c r="C78" s="393" t="s">
        <v>1220</v>
      </c>
      <c r="D78" s="214" t="s">
        <v>1460</v>
      </c>
      <c r="E78" s="214" t="s">
        <v>1461</v>
      </c>
      <c r="F78" s="390"/>
      <c r="G78" s="391">
        <v>549.04</v>
      </c>
      <c r="H78" s="390">
        <v>622990.0900000002</v>
      </c>
      <c r="I78" s="214" t="s">
        <v>1295</v>
      </c>
      <c r="J78" s="214" t="s">
        <v>1296</v>
      </c>
      <c r="K78" s="391">
        <v>549.04</v>
      </c>
      <c r="L78" s="391">
        <v>0</v>
      </c>
      <c r="M78" s="390">
        <v>0</v>
      </c>
      <c r="N78" s="214" t="s">
        <v>1455</v>
      </c>
    </row>
    <row r="79" spans="1:15" hidden="1">
      <c r="A79" s="214" t="s">
        <v>1455</v>
      </c>
      <c r="B79" s="214" t="s">
        <v>1455</v>
      </c>
      <c r="C79" s="393" t="s">
        <v>1221</v>
      </c>
      <c r="D79" s="214" t="s">
        <v>1462</v>
      </c>
      <c r="E79" s="214" t="s">
        <v>1094</v>
      </c>
      <c r="F79" s="390"/>
      <c r="G79" s="391">
        <v>438</v>
      </c>
      <c r="H79" s="390"/>
      <c r="I79" s="214" t="s">
        <v>1295</v>
      </c>
      <c r="J79" s="214" t="s">
        <v>1300</v>
      </c>
      <c r="K79" s="391">
        <v>438</v>
      </c>
      <c r="L79" s="391">
        <v>0</v>
      </c>
      <c r="M79" s="390">
        <v>0</v>
      </c>
      <c r="N79" s="214" t="s">
        <v>1455</v>
      </c>
      <c r="O79" s="214" t="s">
        <v>1463</v>
      </c>
    </row>
    <row r="80" spans="1:15" hidden="1">
      <c r="A80" s="214" t="s">
        <v>1451</v>
      </c>
      <c r="B80" s="214" t="s">
        <v>1340</v>
      </c>
      <c r="C80" s="393" t="s">
        <v>1218</v>
      </c>
      <c r="D80" s="214" t="s">
        <v>1464</v>
      </c>
      <c r="E80" s="214" t="s">
        <v>1306</v>
      </c>
      <c r="F80" s="390"/>
      <c r="G80" s="391">
        <v>143631.10999999999</v>
      </c>
      <c r="H80" s="390"/>
      <c r="I80" s="214" t="s">
        <v>1295</v>
      </c>
      <c r="J80" s="214" t="s">
        <v>1296</v>
      </c>
      <c r="K80" s="391">
        <v>143631.10999999999</v>
      </c>
      <c r="L80" s="391">
        <v>0</v>
      </c>
      <c r="M80" s="390">
        <v>0</v>
      </c>
      <c r="N80" s="214" t="s">
        <v>1451</v>
      </c>
    </row>
    <row r="81" spans="1:15" hidden="1">
      <c r="A81" s="214" t="s">
        <v>1451</v>
      </c>
      <c r="B81" s="214" t="s">
        <v>1340</v>
      </c>
      <c r="C81" s="393" t="s">
        <v>1217</v>
      </c>
      <c r="D81" s="214" t="s">
        <v>1465</v>
      </c>
      <c r="E81" s="214" t="s">
        <v>1307</v>
      </c>
      <c r="F81" s="390"/>
      <c r="G81" s="391">
        <v>9656.15</v>
      </c>
      <c r="H81" s="390"/>
      <c r="I81" s="214" t="s">
        <v>1295</v>
      </c>
      <c r="J81" s="214" t="s">
        <v>1298</v>
      </c>
      <c r="K81" s="391">
        <v>9656.15</v>
      </c>
      <c r="L81" s="391">
        <v>0</v>
      </c>
      <c r="M81" s="390">
        <v>0</v>
      </c>
      <c r="N81" s="214" t="s">
        <v>1451</v>
      </c>
      <c r="O81" s="214" t="s">
        <v>1297</v>
      </c>
    </row>
    <row r="82" spans="1:15" hidden="1">
      <c r="A82" s="214" t="s">
        <v>1451</v>
      </c>
      <c r="B82" s="214" t="s">
        <v>1340</v>
      </c>
      <c r="C82" s="393" t="s">
        <v>1242</v>
      </c>
      <c r="D82" s="214" t="s">
        <v>1466</v>
      </c>
      <c r="E82" s="214" t="s">
        <v>1307</v>
      </c>
      <c r="F82" s="390"/>
      <c r="G82" s="391">
        <v>11764.73</v>
      </c>
      <c r="H82" s="390"/>
      <c r="I82" s="214" t="s">
        <v>1295</v>
      </c>
      <c r="J82" s="214" t="s">
        <v>1300</v>
      </c>
      <c r="K82" s="391">
        <v>11764.73</v>
      </c>
      <c r="L82" s="391">
        <v>0</v>
      </c>
      <c r="M82" s="390">
        <v>0</v>
      </c>
      <c r="N82" s="214" t="s">
        <v>1451</v>
      </c>
      <c r="O82" s="214" t="s">
        <v>1297</v>
      </c>
    </row>
    <row r="83" spans="1:15" hidden="1">
      <c r="A83" s="214" t="s">
        <v>1451</v>
      </c>
      <c r="B83" s="214" t="s">
        <v>1340</v>
      </c>
      <c r="C83" s="393" t="s">
        <v>1241</v>
      </c>
      <c r="D83" s="214" t="s">
        <v>1467</v>
      </c>
      <c r="E83" s="214" t="s">
        <v>1307</v>
      </c>
      <c r="F83" s="390"/>
      <c r="G83" s="391">
        <v>37586.660000000003</v>
      </c>
      <c r="H83" s="390">
        <v>419913.44000000018</v>
      </c>
      <c r="I83" s="214" t="s">
        <v>1295</v>
      </c>
      <c r="J83" s="214" t="s">
        <v>1298</v>
      </c>
      <c r="K83" s="391">
        <v>37586.660000000003</v>
      </c>
      <c r="L83" s="391">
        <v>0</v>
      </c>
      <c r="M83" s="390">
        <v>0</v>
      </c>
      <c r="N83" s="214" t="s">
        <v>1451</v>
      </c>
      <c r="O83" s="214" t="s">
        <v>1297</v>
      </c>
    </row>
    <row r="84" spans="1:15" hidden="1">
      <c r="A84" s="214" t="s">
        <v>1468</v>
      </c>
      <c r="B84" s="214" t="s">
        <v>1451</v>
      </c>
      <c r="C84" s="393" t="s">
        <v>255</v>
      </c>
      <c r="D84" s="214" t="s">
        <v>1469</v>
      </c>
      <c r="E84" s="214" t="s">
        <v>1044</v>
      </c>
      <c r="F84" s="390"/>
      <c r="G84" s="391">
        <v>219.96</v>
      </c>
      <c r="H84" s="390">
        <v>419693.48000000016</v>
      </c>
      <c r="I84" s="214" t="s">
        <v>1295</v>
      </c>
      <c r="J84" s="214" t="s">
        <v>1300</v>
      </c>
      <c r="K84" s="391">
        <v>219.96</v>
      </c>
      <c r="L84" s="391">
        <v>0</v>
      </c>
      <c r="M84" s="390">
        <v>0</v>
      </c>
      <c r="N84" s="214" t="s">
        <v>1451</v>
      </c>
      <c r="O84" s="214" t="s">
        <v>1388</v>
      </c>
    </row>
    <row r="85" spans="1:15" hidden="1">
      <c r="A85" s="214" t="s">
        <v>1451</v>
      </c>
      <c r="B85" s="214" t="s">
        <v>1340</v>
      </c>
      <c r="C85" s="393" t="s">
        <v>1274</v>
      </c>
      <c r="D85" s="214" t="s">
        <v>1470</v>
      </c>
      <c r="E85" s="214" t="s">
        <v>449</v>
      </c>
      <c r="F85" s="390"/>
      <c r="G85" s="391">
        <v>11534.02</v>
      </c>
      <c r="H85" s="390">
        <v>408159.46000000014</v>
      </c>
      <c r="I85" s="214" t="s">
        <v>1295</v>
      </c>
      <c r="J85" s="214" t="s">
        <v>1296</v>
      </c>
      <c r="K85" s="391">
        <v>83578.39</v>
      </c>
      <c r="L85" s="391">
        <v>0</v>
      </c>
      <c r="M85" s="390">
        <v>0</v>
      </c>
      <c r="N85" s="214" t="s">
        <v>1471</v>
      </c>
    </row>
    <row r="86" spans="1:15" hidden="1">
      <c r="A86" s="214" t="s">
        <v>1403</v>
      </c>
      <c r="B86" s="214" t="s">
        <v>1340</v>
      </c>
      <c r="C86" s="393" t="s">
        <v>1239</v>
      </c>
      <c r="D86" s="214" t="s">
        <v>1472</v>
      </c>
      <c r="E86" s="214" t="s">
        <v>1174</v>
      </c>
      <c r="F86" s="390"/>
      <c r="G86" s="391">
        <v>6000</v>
      </c>
      <c r="H86" s="390"/>
      <c r="I86" s="214" t="s">
        <v>1295</v>
      </c>
      <c r="J86" s="214" t="s">
        <v>1298</v>
      </c>
      <c r="K86" s="391">
        <v>6000</v>
      </c>
      <c r="L86" s="391">
        <v>0</v>
      </c>
      <c r="M86" s="390">
        <v>0</v>
      </c>
      <c r="N86" s="214" t="s">
        <v>1471</v>
      </c>
      <c r="O86" s="214" t="s">
        <v>1473</v>
      </c>
    </row>
    <row r="87" spans="1:15" hidden="1">
      <c r="A87" s="214" t="s">
        <v>1403</v>
      </c>
      <c r="B87" s="214" t="s">
        <v>1340</v>
      </c>
      <c r="C87" s="393" t="s">
        <v>1238</v>
      </c>
      <c r="D87" s="214" t="s">
        <v>1474</v>
      </c>
      <c r="E87" s="214" t="s">
        <v>1475</v>
      </c>
      <c r="F87" s="390"/>
      <c r="G87" s="391">
        <v>47850.21</v>
      </c>
      <c r="H87" s="390"/>
      <c r="I87" s="214" t="s">
        <v>1295</v>
      </c>
      <c r="J87" s="214" t="s">
        <v>1298</v>
      </c>
      <c r="K87" s="391">
        <v>47850.21</v>
      </c>
      <c r="L87" s="391">
        <v>0</v>
      </c>
      <c r="M87" s="390">
        <v>0</v>
      </c>
      <c r="N87" s="214" t="s">
        <v>1471</v>
      </c>
    </row>
    <row r="88" spans="1:15" hidden="1">
      <c r="A88" s="214" t="s">
        <v>1403</v>
      </c>
      <c r="B88" s="214" t="s">
        <v>1340</v>
      </c>
      <c r="C88" s="393" t="s">
        <v>1238</v>
      </c>
      <c r="D88" s="214" t="s">
        <v>1476</v>
      </c>
      <c r="E88" s="214" t="s">
        <v>1477</v>
      </c>
      <c r="F88" s="390"/>
      <c r="G88" s="391">
        <v>5449.14</v>
      </c>
      <c r="H88" s="390"/>
      <c r="I88" s="214" t="s">
        <v>1295</v>
      </c>
      <c r="J88" s="214" t="s">
        <v>1298</v>
      </c>
      <c r="K88" s="391">
        <v>5449.14</v>
      </c>
      <c r="L88" s="391">
        <v>0</v>
      </c>
      <c r="M88" s="390">
        <v>0</v>
      </c>
      <c r="N88" s="214" t="s">
        <v>1471</v>
      </c>
    </row>
    <row r="89" spans="1:15" hidden="1">
      <c r="A89" s="214" t="s">
        <v>1403</v>
      </c>
      <c r="B89" s="214" t="s">
        <v>1340</v>
      </c>
      <c r="C89" s="393" t="s">
        <v>1238</v>
      </c>
      <c r="D89" s="214" t="s">
        <v>1478</v>
      </c>
      <c r="E89" s="214" t="s">
        <v>1479</v>
      </c>
      <c r="F89" s="390"/>
      <c r="G89" s="391">
        <v>11352.37</v>
      </c>
      <c r="H89" s="390"/>
      <c r="I89" s="214" t="s">
        <v>1295</v>
      </c>
      <c r="J89" s="214" t="s">
        <v>1298</v>
      </c>
      <c r="K89" s="391">
        <v>11352.37</v>
      </c>
      <c r="L89" s="391">
        <v>0</v>
      </c>
      <c r="M89" s="390">
        <v>0</v>
      </c>
      <c r="N89" s="214" t="s">
        <v>1471</v>
      </c>
    </row>
    <row r="90" spans="1:15" hidden="1">
      <c r="A90" s="214" t="s">
        <v>1403</v>
      </c>
      <c r="B90" s="214" t="s">
        <v>1340</v>
      </c>
      <c r="C90" s="393" t="s">
        <v>1238</v>
      </c>
      <c r="D90" s="214" t="s">
        <v>1480</v>
      </c>
      <c r="E90" s="214" t="s">
        <v>1481</v>
      </c>
      <c r="F90" s="390"/>
      <c r="G90" s="391">
        <v>5676.19</v>
      </c>
      <c r="H90" s="390">
        <v>331831.5500000001</v>
      </c>
      <c r="I90" s="214" t="s">
        <v>1295</v>
      </c>
      <c r="J90" s="214" t="s">
        <v>1298</v>
      </c>
      <c r="K90" s="391">
        <v>5676.19</v>
      </c>
      <c r="L90" s="391">
        <v>0</v>
      </c>
      <c r="M90" s="390">
        <v>0</v>
      </c>
      <c r="N90" s="214" t="s">
        <v>1471</v>
      </c>
    </row>
    <row r="91" spans="1:15" hidden="1">
      <c r="A91" s="214" t="s">
        <v>1451</v>
      </c>
      <c r="B91" s="214" t="s">
        <v>1340</v>
      </c>
      <c r="C91" s="393" t="s">
        <v>1238</v>
      </c>
      <c r="D91" s="214" t="s">
        <v>1482</v>
      </c>
      <c r="E91" s="214" t="s">
        <v>1483</v>
      </c>
      <c r="F91" s="390"/>
      <c r="G91" s="391">
        <v>9195.42</v>
      </c>
      <c r="H91" s="390">
        <v>322636.13000000012</v>
      </c>
      <c r="I91" s="214" t="s">
        <v>1295</v>
      </c>
      <c r="J91" s="214" t="s">
        <v>1300</v>
      </c>
      <c r="K91" s="391">
        <v>9195.42</v>
      </c>
      <c r="L91" s="391">
        <v>0</v>
      </c>
      <c r="M91" s="390">
        <v>0</v>
      </c>
      <c r="N91" s="214" t="s">
        <v>1471</v>
      </c>
    </row>
    <row r="92" spans="1:15" hidden="1">
      <c r="A92" s="214" t="s">
        <v>1305</v>
      </c>
      <c r="B92" s="214" t="s">
        <v>1302</v>
      </c>
      <c r="C92" s="393" t="s">
        <v>1484</v>
      </c>
      <c r="D92" s="214" t="s">
        <v>1485</v>
      </c>
      <c r="E92" s="214" t="s">
        <v>1486</v>
      </c>
      <c r="F92" s="390"/>
      <c r="G92" s="391">
        <v>180</v>
      </c>
      <c r="H92" s="390">
        <v>322456.13000000012</v>
      </c>
      <c r="I92" s="214" t="s">
        <v>1295</v>
      </c>
      <c r="J92" s="214" t="s">
        <v>1296</v>
      </c>
      <c r="K92" s="391">
        <v>180</v>
      </c>
      <c r="L92" s="391">
        <v>0</v>
      </c>
      <c r="M92" s="390">
        <v>0</v>
      </c>
      <c r="N92" s="214" t="s">
        <v>1471</v>
      </c>
      <c r="O92" s="214" t="s">
        <v>1297</v>
      </c>
    </row>
    <row r="93" spans="1:15" hidden="1">
      <c r="A93" s="214" t="s">
        <v>1471</v>
      </c>
      <c r="B93" s="214" t="s">
        <v>1471</v>
      </c>
      <c r="C93" s="393" t="s">
        <v>328</v>
      </c>
      <c r="D93" s="214" t="s">
        <v>1299</v>
      </c>
      <c r="E93" s="214" t="s">
        <v>640</v>
      </c>
      <c r="F93" s="390"/>
      <c r="G93" s="391">
        <v>10.45</v>
      </c>
      <c r="H93" s="390"/>
      <c r="I93" s="214" t="s">
        <v>1295</v>
      </c>
      <c r="K93" s="391">
        <v>10.45</v>
      </c>
      <c r="L93" s="391">
        <v>0</v>
      </c>
      <c r="M93" s="390">
        <v>0</v>
      </c>
      <c r="N93" s="214" t="s">
        <v>1471</v>
      </c>
      <c r="O93" s="214" t="s">
        <v>1487</v>
      </c>
    </row>
    <row r="94" spans="1:15" hidden="1">
      <c r="A94" s="214" t="s">
        <v>1471</v>
      </c>
      <c r="B94" s="214" t="s">
        <v>1471</v>
      </c>
      <c r="C94" s="393" t="s">
        <v>328</v>
      </c>
      <c r="D94" s="214" t="s">
        <v>1299</v>
      </c>
      <c r="E94" s="214" t="s">
        <v>640</v>
      </c>
      <c r="F94" s="390"/>
      <c r="G94" s="391">
        <v>10.45</v>
      </c>
      <c r="H94" s="390"/>
      <c r="I94" s="214" t="s">
        <v>1295</v>
      </c>
      <c r="K94" s="391">
        <v>10.45</v>
      </c>
      <c r="L94" s="391">
        <v>0</v>
      </c>
      <c r="M94" s="390">
        <v>0</v>
      </c>
      <c r="N94" s="214" t="s">
        <v>1471</v>
      </c>
      <c r="O94" s="214" t="s">
        <v>1487</v>
      </c>
    </row>
    <row r="95" spans="1:15" hidden="1">
      <c r="A95" s="214" t="s">
        <v>1471</v>
      </c>
      <c r="B95" s="214" t="s">
        <v>1471</v>
      </c>
      <c r="C95" s="393" t="s">
        <v>328</v>
      </c>
      <c r="D95" s="214" t="s">
        <v>1299</v>
      </c>
      <c r="E95" s="214" t="s">
        <v>640</v>
      </c>
      <c r="F95" s="390"/>
      <c r="G95" s="391">
        <v>10.45</v>
      </c>
      <c r="H95" s="390"/>
      <c r="I95" s="214" t="s">
        <v>1295</v>
      </c>
      <c r="K95" s="391">
        <v>10.45</v>
      </c>
      <c r="L95" s="391">
        <v>0</v>
      </c>
      <c r="M95" s="390">
        <v>0</v>
      </c>
      <c r="N95" s="214" t="s">
        <v>1471</v>
      </c>
      <c r="O95" s="214" t="s">
        <v>1487</v>
      </c>
    </row>
    <row r="96" spans="1:15" hidden="1">
      <c r="A96" s="214" t="s">
        <v>1471</v>
      </c>
      <c r="B96" s="214" t="s">
        <v>1471</v>
      </c>
      <c r="C96" s="393" t="s">
        <v>328</v>
      </c>
      <c r="D96" s="214" t="s">
        <v>1299</v>
      </c>
      <c r="E96" s="214" t="s">
        <v>640</v>
      </c>
      <c r="F96" s="390"/>
      <c r="G96" s="391">
        <v>10.45</v>
      </c>
      <c r="H96" s="390"/>
      <c r="I96" s="214" t="s">
        <v>1295</v>
      </c>
      <c r="K96" s="391">
        <v>10.45</v>
      </c>
      <c r="L96" s="391">
        <v>0</v>
      </c>
      <c r="M96" s="390">
        <v>0</v>
      </c>
      <c r="N96" s="214" t="s">
        <v>1471</v>
      </c>
      <c r="O96" s="214" t="s">
        <v>1487</v>
      </c>
    </row>
    <row r="97" spans="1:15" hidden="1">
      <c r="A97" s="214" t="s">
        <v>1471</v>
      </c>
      <c r="B97" s="214" t="s">
        <v>1471</v>
      </c>
      <c r="C97" s="393" t="s">
        <v>328</v>
      </c>
      <c r="D97" s="214" t="s">
        <v>1299</v>
      </c>
      <c r="E97" s="214" t="s">
        <v>640</v>
      </c>
      <c r="F97" s="390"/>
      <c r="G97" s="391">
        <v>10.45</v>
      </c>
      <c r="H97" s="390"/>
      <c r="I97" s="214" t="s">
        <v>1295</v>
      </c>
      <c r="K97" s="391">
        <v>10.45</v>
      </c>
      <c r="L97" s="391">
        <v>0</v>
      </c>
      <c r="M97" s="390">
        <v>0</v>
      </c>
      <c r="N97" s="214" t="s">
        <v>1471</v>
      </c>
      <c r="O97" s="214" t="s">
        <v>1487</v>
      </c>
    </row>
    <row r="98" spans="1:15">
      <c r="A98" s="214" t="s">
        <v>1471</v>
      </c>
      <c r="B98" s="214" t="s">
        <v>1471</v>
      </c>
      <c r="C98" s="393" t="s">
        <v>1348</v>
      </c>
      <c r="D98" s="214" t="s">
        <v>1488</v>
      </c>
      <c r="E98" s="214" t="s">
        <v>1071</v>
      </c>
      <c r="F98" s="390">
        <v>54.23</v>
      </c>
      <c r="G98" s="391"/>
      <c r="H98" s="390">
        <v>322458.11000000004</v>
      </c>
      <c r="I98" s="214" t="s">
        <v>1295</v>
      </c>
      <c r="J98" s="214" t="s">
        <v>1300</v>
      </c>
      <c r="K98" s="390">
        <v>54.23</v>
      </c>
      <c r="L98" s="391">
        <v>0</v>
      </c>
      <c r="M98" s="390">
        <v>0</v>
      </c>
      <c r="N98" s="214" t="s">
        <v>1471</v>
      </c>
    </row>
    <row r="99" spans="1:15">
      <c r="A99" s="214" t="s">
        <v>1489</v>
      </c>
      <c r="B99" s="214" t="s">
        <v>1490</v>
      </c>
      <c r="C99" s="393" t="s">
        <v>1254</v>
      </c>
      <c r="D99" s="214" t="s">
        <v>1491</v>
      </c>
      <c r="E99" s="214" t="s">
        <v>1130</v>
      </c>
      <c r="F99" s="390">
        <v>89924.800000000003</v>
      </c>
      <c r="G99" s="391"/>
      <c r="H99" s="390">
        <v>412382.91000000003</v>
      </c>
      <c r="I99" s="214" t="s">
        <v>1295</v>
      </c>
      <c r="J99" s="214" t="s">
        <v>1300</v>
      </c>
      <c r="K99" s="390">
        <v>89924.800000000003</v>
      </c>
      <c r="L99" s="391">
        <v>0</v>
      </c>
      <c r="M99" s="390">
        <v>0</v>
      </c>
      <c r="N99" s="214" t="s">
        <v>1471</v>
      </c>
      <c r="O99" s="214" t="s">
        <v>1297</v>
      </c>
    </row>
    <row r="100" spans="1:15">
      <c r="A100" s="214" t="s">
        <v>1308</v>
      </c>
      <c r="B100" s="214" t="s">
        <v>1492</v>
      </c>
      <c r="C100" s="393" t="s">
        <v>1254</v>
      </c>
      <c r="D100" s="214" t="s">
        <v>1493</v>
      </c>
      <c r="E100" s="214" t="s">
        <v>1130</v>
      </c>
      <c r="F100" s="390">
        <v>89924.800000000003</v>
      </c>
      <c r="G100" s="391"/>
      <c r="H100" s="390">
        <v>502307.71</v>
      </c>
      <c r="I100" s="214" t="s">
        <v>1295</v>
      </c>
      <c r="J100" s="214" t="s">
        <v>1300</v>
      </c>
      <c r="K100" s="390">
        <v>89924.800000000003</v>
      </c>
      <c r="L100" s="391">
        <v>0</v>
      </c>
      <c r="M100" s="390">
        <v>0</v>
      </c>
      <c r="N100" s="214" t="s">
        <v>1471</v>
      </c>
      <c r="O100" s="214" t="s">
        <v>1297</v>
      </c>
    </row>
    <row r="101" spans="1:15" hidden="1">
      <c r="A101" s="214" t="s">
        <v>1403</v>
      </c>
      <c r="B101" s="214" t="s">
        <v>1340</v>
      </c>
      <c r="C101" s="393" t="s">
        <v>1238</v>
      </c>
      <c r="D101" s="214" t="s">
        <v>1494</v>
      </c>
      <c r="E101" s="214" t="s">
        <v>1495</v>
      </c>
      <c r="F101" s="390"/>
      <c r="G101" s="391">
        <v>11806.47</v>
      </c>
      <c r="H101" s="390"/>
      <c r="I101" s="214" t="s">
        <v>1295</v>
      </c>
      <c r="K101" s="391">
        <v>11806.47</v>
      </c>
      <c r="L101" s="391">
        <v>0</v>
      </c>
      <c r="M101" s="390">
        <v>0</v>
      </c>
      <c r="N101" s="214" t="s">
        <v>1430</v>
      </c>
      <c r="O101" s="214" t="s">
        <v>1496</v>
      </c>
    </row>
    <row r="102" spans="1:15" hidden="1">
      <c r="A102" s="214" t="s">
        <v>1403</v>
      </c>
      <c r="B102" s="214" t="s">
        <v>1340</v>
      </c>
      <c r="C102" s="393" t="s">
        <v>1238</v>
      </c>
      <c r="D102" s="214" t="s">
        <v>1497</v>
      </c>
      <c r="E102" s="214" t="s">
        <v>1498</v>
      </c>
      <c r="F102" s="390"/>
      <c r="G102" s="391">
        <v>3405.71</v>
      </c>
      <c r="H102" s="390">
        <v>487095.53</v>
      </c>
      <c r="I102" s="214" t="s">
        <v>1295</v>
      </c>
      <c r="J102" s="214" t="s">
        <v>1298</v>
      </c>
      <c r="K102" s="391">
        <v>3405.71</v>
      </c>
      <c r="L102" s="391">
        <v>0</v>
      </c>
      <c r="M102" s="390">
        <v>0</v>
      </c>
      <c r="N102" s="214" t="s">
        <v>1430</v>
      </c>
    </row>
    <row r="103" spans="1:15" hidden="1">
      <c r="A103" s="214" t="s">
        <v>1451</v>
      </c>
      <c r="B103" s="214" t="s">
        <v>1340</v>
      </c>
      <c r="C103" s="393" t="s">
        <v>1238</v>
      </c>
      <c r="D103" s="214" t="s">
        <v>1499</v>
      </c>
      <c r="E103" s="214" t="s">
        <v>1500</v>
      </c>
      <c r="F103" s="390"/>
      <c r="G103" s="391">
        <v>26337.48</v>
      </c>
      <c r="H103" s="390"/>
      <c r="I103" s="214" t="s">
        <v>1295</v>
      </c>
      <c r="J103" s="214" t="s">
        <v>1300</v>
      </c>
      <c r="K103" s="391">
        <v>26337.48</v>
      </c>
      <c r="L103" s="391">
        <v>0</v>
      </c>
      <c r="M103" s="390">
        <v>0</v>
      </c>
      <c r="N103" s="214" t="s">
        <v>1430</v>
      </c>
    </row>
    <row r="104" spans="1:15" hidden="1">
      <c r="A104" s="214" t="s">
        <v>1451</v>
      </c>
      <c r="B104" s="214" t="s">
        <v>1340</v>
      </c>
      <c r="C104" s="393" t="s">
        <v>1238</v>
      </c>
      <c r="D104" s="214" t="s">
        <v>1501</v>
      </c>
      <c r="E104" s="214" t="s">
        <v>1502</v>
      </c>
      <c r="F104" s="390"/>
      <c r="G104" s="391">
        <v>8287.23</v>
      </c>
      <c r="H104" s="390">
        <v>452470.82000000007</v>
      </c>
      <c r="I104" s="214" t="s">
        <v>1295</v>
      </c>
      <c r="J104" s="214" t="s">
        <v>1300</v>
      </c>
      <c r="K104" s="391">
        <v>8287.23</v>
      </c>
      <c r="L104" s="391">
        <v>0</v>
      </c>
      <c r="M104" s="390">
        <v>0</v>
      </c>
      <c r="N104" s="214" t="s">
        <v>1430</v>
      </c>
      <c r="O104" s="214" t="s">
        <v>1297</v>
      </c>
    </row>
    <row r="105" spans="1:15" hidden="1">
      <c r="A105" s="214" t="s">
        <v>1503</v>
      </c>
      <c r="B105" s="214" t="s">
        <v>1430</v>
      </c>
      <c r="C105" s="393" t="s">
        <v>1223</v>
      </c>
      <c r="D105" s="214" t="s">
        <v>1504</v>
      </c>
      <c r="E105" s="214" t="s">
        <v>1332</v>
      </c>
      <c r="F105" s="390"/>
      <c r="G105" s="391">
        <v>658</v>
      </c>
      <c r="H105" s="390"/>
      <c r="I105" s="214" t="s">
        <v>1295</v>
      </c>
      <c r="J105" s="214" t="s">
        <v>1300</v>
      </c>
      <c r="K105" s="391">
        <v>658</v>
      </c>
      <c r="L105" s="391">
        <v>0</v>
      </c>
      <c r="M105" s="390">
        <v>0</v>
      </c>
      <c r="N105" s="214" t="s">
        <v>1430</v>
      </c>
      <c r="O105" s="214" t="s">
        <v>1388</v>
      </c>
    </row>
    <row r="106" spans="1:15" hidden="1">
      <c r="A106" s="214" t="s">
        <v>1503</v>
      </c>
      <c r="B106" s="214" t="s">
        <v>1430</v>
      </c>
      <c r="C106" s="393" t="s">
        <v>1223</v>
      </c>
      <c r="D106" s="214" t="s">
        <v>1505</v>
      </c>
      <c r="E106" s="214" t="s">
        <v>1335</v>
      </c>
      <c r="F106" s="390"/>
      <c r="G106" s="391">
        <v>809.03</v>
      </c>
      <c r="H106" s="390"/>
      <c r="I106" s="214" t="s">
        <v>1295</v>
      </c>
      <c r="J106" s="214" t="s">
        <v>1300</v>
      </c>
      <c r="K106" s="391">
        <v>809.03</v>
      </c>
      <c r="L106" s="391">
        <v>0</v>
      </c>
      <c r="M106" s="390">
        <v>0</v>
      </c>
      <c r="N106" s="214" t="s">
        <v>1430</v>
      </c>
      <c r="O106" s="214" t="s">
        <v>1388</v>
      </c>
    </row>
    <row r="107" spans="1:15" hidden="1">
      <c r="A107" s="214" t="s">
        <v>1503</v>
      </c>
      <c r="B107" s="214" t="s">
        <v>1430</v>
      </c>
      <c r="C107" s="393" t="s">
        <v>1223</v>
      </c>
      <c r="D107" s="214" t="s">
        <v>1506</v>
      </c>
      <c r="E107" s="214" t="s">
        <v>1080</v>
      </c>
      <c r="F107" s="390"/>
      <c r="G107" s="391">
        <v>649.98</v>
      </c>
      <c r="H107" s="390">
        <v>450353.81000000006</v>
      </c>
      <c r="I107" s="214" t="s">
        <v>1295</v>
      </c>
      <c r="J107" s="214" t="s">
        <v>1300</v>
      </c>
      <c r="K107" s="391">
        <v>649.98</v>
      </c>
      <c r="L107" s="391">
        <v>0</v>
      </c>
      <c r="M107" s="390">
        <v>0</v>
      </c>
      <c r="N107" s="214" t="s">
        <v>1430</v>
      </c>
      <c r="O107" s="214" t="s">
        <v>1388</v>
      </c>
    </row>
    <row r="108" spans="1:15" hidden="1">
      <c r="A108" s="214" t="s">
        <v>1430</v>
      </c>
      <c r="B108" s="214" t="s">
        <v>1430</v>
      </c>
      <c r="C108" s="393" t="s">
        <v>328</v>
      </c>
      <c r="D108" s="214" t="s">
        <v>1299</v>
      </c>
      <c r="E108" s="214" t="s">
        <v>640</v>
      </c>
      <c r="F108" s="390"/>
      <c r="G108" s="391">
        <v>10.45</v>
      </c>
      <c r="H108" s="390"/>
      <c r="I108" s="214" t="s">
        <v>1295</v>
      </c>
      <c r="K108" s="391">
        <v>10.45</v>
      </c>
      <c r="L108" s="391">
        <v>0</v>
      </c>
      <c r="M108" s="390">
        <v>0</v>
      </c>
      <c r="N108" s="214" t="s">
        <v>1430</v>
      </c>
      <c r="O108" s="214" t="s">
        <v>1507</v>
      </c>
    </row>
    <row r="109" spans="1:15" hidden="1">
      <c r="A109" s="214" t="s">
        <v>1430</v>
      </c>
      <c r="B109" s="214" t="s">
        <v>1430</v>
      </c>
      <c r="C109" s="393" t="s">
        <v>328</v>
      </c>
      <c r="D109" s="214" t="s">
        <v>1299</v>
      </c>
      <c r="E109" s="214" t="s">
        <v>640</v>
      </c>
      <c r="F109" s="390"/>
      <c r="G109" s="391">
        <v>10.45</v>
      </c>
      <c r="H109" s="390"/>
      <c r="I109" s="214" t="s">
        <v>1295</v>
      </c>
      <c r="K109" s="391">
        <v>10.45</v>
      </c>
      <c r="L109" s="391">
        <v>0</v>
      </c>
      <c r="M109" s="390">
        <v>0</v>
      </c>
      <c r="N109" s="214" t="s">
        <v>1430</v>
      </c>
      <c r="O109" s="214" t="s">
        <v>1507</v>
      </c>
    </row>
    <row r="110" spans="1:15" hidden="1">
      <c r="A110" s="214" t="s">
        <v>1430</v>
      </c>
      <c r="B110" s="214" t="s">
        <v>1430</v>
      </c>
      <c r="C110" s="393" t="s">
        <v>328</v>
      </c>
      <c r="D110" s="214" t="s">
        <v>1299</v>
      </c>
      <c r="E110" s="214" t="s">
        <v>640</v>
      </c>
      <c r="F110" s="390"/>
      <c r="G110" s="391">
        <v>10.45</v>
      </c>
      <c r="H110" s="390"/>
      <c r="I110" s="214" t="s">
        <v>1295</v>
      </c>
      <c r="K110" s="391">
        <v>10.45</v>
      </c>
      <c r="L110" s="391">
        <v>0</v>
      </c>
      <c r="M110" s="390">
        <v>0</v>
      </c>
      <c r="N110" s="214" t="s">
        <v>1430</v>
      </c>
      <c r="O110" s="214" t="s">
        <v>1507</v>
      </c>
    </row>
    <row r="111" spans="1:15" hidden="1">
      <c r="A111" s="214" t="s">
        <v>1430</v>
      </c>
      <c r="B111" s="214" t="s">
        <v>1430</v>
      </c>
      <c r="C111" s="393" t="s">
        <v>328</v>
      </c>
      <c r="D111" s="214" t="s">
        <v>1299</v>
      </c>
      <c r="E111" s="214" t="s">
        <v>640</v>
      </c>
      <c r="F111" s="390"/>
      <c r="G111" s="391">
        <v>10.45</v>
      </c>
      <c r="H111" s="390"/>
      <c r="I111" s="214" t="s">
        <v>1295</v>
      </c>
      <c r="K111" s="391">
        <v>10.45</v>
      </c>
      <c r="L111" s="391">
        <v>0</v>
      </c>
      <c r="M111" s="390">
        <v>0</v>
      </c>
      <c r="N111" s="214" t="s">
        <v>1430</v>
      </c>
      <c r="O111" s="214" t="s">
        <v>1507</v>
      </c>
    </row>
    <row r="112" spans="1:15" hidden="1">
      <c r="A112" s="214" t="s">
        <v>1430</v>
      </c>
      <c r="B112" s="214" t="s">
        <v>1430</v>
      </c>
      <c r="C112" s="393" t="s">
        <v>328</v>
      </c>
      <c r="D112" s="214" t="s">
        <v>1299</v>
      </c>
      <c r="E112" s="214" t="s">
        <v>640</v>
      </c>
      <c r="F112" s="390"/>
      <c r="G112" s="391">
        <v>10.45</v>
      </c>
      <c r="H112" s="390">
        <v>450301.56</v>
      </c>
      <c r="I112" s="214" t="s">
        <v>1295</v>
      </c>
      <c r="K112" s="391">
        <v>10.45</v>
      </c>
      <c r="L112" s="391">
        <v>0</v>
      </c>
      <c r="M112" s="390">
        <v>0</v>
      </c>
      <c r="N112" s="214" t="s">
        <v>1430</v>
      </c>
      <c r="O112" s="214" t="s">
        <v>1507</v>
      </c>
    </row>
    <row r="113" spans="1:15" hidden="1">
      <c r="A113" s="214" t="s">
        <v>1403</v>
      </c>
      <c r="B113" s="214" t="s">
        <v>1340</v>
      </c>
      <c r="C113" s="393" t="s">
        <v>1239</v>
      </c>
      <c r="D113" s="214" t="s">
        <v>1508</v>
      </c>
      <c r="E113" s="214" t="s">
        <v>1069</v>
      </c>
      <c r="F113" s="390"/>
      <c r="G113" s="391">
        <v>1744.71</v>
      </c>
      <c r="H113" s="390"/>
      <c r="I113" s="214" t="s">
        <v>1295</v>
      </c>
      <c r="J113" s="214" t="s">
        <v>1298</v>
      </c>
      <c r="K113" s="391">
        <v>1744.71</v>
      </c>
      <c r="L113" s="391">
        <v>0</v>
      </c>
      <c r="M113" s="390">
        <v>0</v>
      </c>
      <c r="N113" s="214" t="s">
        <v>1390</v>
      </c>
    </row>
    <row r="114" spans="1:15" hidden="1">
      <c r="A114" s="214" t="s">
        <v>1403</v>
      </c>
      <c r="B114" s="214" t="s">
        <v>1340</v>
      </c>
      <c r="C114" s="393" t="s">
        <v>1238</v>
      </c>
      <c r="D114" s="214" t="s">
        <v>1509</v>
      </c>
      <c r="E114" s="214" t="s">
        <v>1510</v>
      </c>
      <c r="F114" s="390"/>
      <c r="G114" s="391">
        <v>4299</v>
      </c>
      <c r="H114" s="390"/>
      <c r="I114" s="214" t="s">
        <v>1295</v>
      </c>
      <c r="J114" s="214" t="s">
        <v>1298</v>
      </c>
      <c r="K114" s="391">
        <v>4299</v>
      </c>
      <c r="L114" s="391">
        <v>0</v>
      </c>
      <c r="M114" s="390">
        <v>0</v>
      </c>
      <c r="N114" s="214" t="s">
        <v>1390</v>
      </c>
    </row>
    <row r="115" spans="1:15" hidden="1">
      <c r="A115" s="214" t="s">
        <v>1403</v>
      </c>
      <c r="B115" s="214" t="s">
        <v>1340</v>
      </c>
      <c r="C115" s="393" t="s">
        <v>1238</v>
      </c>
      <c r="D115" s="214" t="s">
        <v>1511</v>
      </c>
      <c r="E115" s="214" t="s">
        <v>1512</v>
      </c>
      <c r="F115" s="390"/>
      <c r="G115" s="391">
        <v>4654.4799999999996</v>
      </c>
      <c r="H115" s="390">
        <v>439603.37</v>
      </c>
      <c r="I115" s="214" t="s">
        <v>1295</v>
      </c>
      <c r="J115" s="214" t="s">
        <v>1298</v>
      </c>
      <c r="K115" s="391">
        <v>4654.4799999999996</v>
      </c>
      <c r="L115" s="391">
        <v>0</v>
      </c>
      <c r="M115" s="390">
        <v>0</v>
      </c>
      <c r="N115" s="214" t="s">
        <v>1390</v>
      </c>
      <c r="O115" s="214" t="s">
        <v>1513</v>
      </c>
    </row>
    <row r="116" spans="1:15" hidden="1">
      <c r="A116" s="214" t="s">
        <v>1404</v>
      </c>
      <c r="B116" s="214" t="s">
        <v>1340</v>
      </c>
      <c r="C116" s="393" t="s">
        <v>1238</v>
      </c>
      <c r="D116" s="214" t="s">
        <v>1514</v>
      </c>
      <c r="E116" s="214" t="s">
        <v>1515</v>
      </c>
      <c r="F116" s="390"/>
      <c r="G116" s="391">
        <v>10762.04</v>
      </c>
      <c r="H116" s="390">
        <v>428841.33</v>
      </c>
      <c r="I116" s="214" t="s">
        <v>1295</v>
      </c>
      <c r="J116" s="214" t="s">
        <v>1298</v>
      </c>
      <c r="K116" s="391">
        <v>10762.04</v>
      </c>
      <c r="L116" s="391">
        <v>0</v>
      </c>
      <c r="M116" s="390">
        <v>0</v>
      </c>
      <c r="N116" s="214" t="s">
        <v>1390</v>
      </c>
      <c r="O116" s="214" t="s">
        <v>1513</v>
      </c>
    </row>
    <row r="117" spans="1:15" hidden="1">
      <c r="A117" s="214" t="s">
        <v>1403</v>
      </c>
      <c r="B117" s="214" t="s">
        <v>1340</v>
      </c>
      <c r="C117" s="393" t="s">
        <v>1238</v>
      </c>
      <c r="D117" s="214" t="s">
        <v>1516</v>
      </c>
      <c r="E117" s="214" t="s">
        <v>1517</v>
      </c>
      <c r="F117" s="390"/>
      <c r="G117" s="391">
        <v>4475.63</v>
      </c>
      <c r="H117" s="390"/>
      <c r="I117" s="214" t="s">
        <v>1295</v>
      </c>
      <c r="J117" s="214" t="s">
        <v>1298</v>
      </c>
      <c r="K117" s="391">
        <v>4475.63</v>
      </c>
      <c r="L117" s="391">
        <v>0</v>
      </c>
      <c r="M117" s="390">
        <v>0</v>
      </c>
      <c r="N117" s="214" t="s">
        <v>1390</v>
      </c>
    </row>
    <row r="118" spans="1:15" hidden="1">
      <c r="A118" s="214" t="s">
        <v>1403</v>
      </c>
      <c r="B118" s="214" t="s">
        <v>1340</v>
      </c>
      <c r="C118" s="393" t="s">
        <v>1238</v>
      </c>
      <c r="D118" s="214" t="s">
        <v>1518</v>
      </c>
      <c r="E118" s="214" t="s">
        <v>1519</v>
      </c>
      <c r="F118" s="390"/>
      <c r="G118" s="391">
        <v>2419.2600000000002</v>
      </c>
      <c r="H118" s="390"/>
      <c r="I118" s="214" t="s">
        <v>1295</v>
      </c>
      <c r="J118" s="214" t="s">
        <v>1298</v>
      </c>
      <c r="K118" s="391">
        <v>2419.2600000000002</v>
      </c>
      <c r="L118" s="391">
        <v>0</v>
      </c>
      <c r="M118" s="390">
        <v>0</v>
      </c>
      <c r="N118" s="214" t="s">
        <v>1390</v>
      </c>
    </row>
    <row r="119" spans="1:15" hidden="1">
      <c r="A119" s="214" t="s">
        <v>1403</v>
      </c>
      <c r="B119" s="214" t="s">
        <v>1340</v>
      </c>
      <c r="C119" s="393" t="s">
        <v>1238</v>
      </c>
      <c r="D119" s="214" t="s">
        <v>1520</v>
      </c>
      <c r="E119" s="214" t="s">
        <v>1521</v>
      </c>
      <c r="F119" s="390"/>
      <c r="G119" s="391">
        <v>3405.71</v>
      </c>
      <c r="H119" s="390"/>
      <c r="I119" s="214" t="s">
        <v>1295</v>
      </c>
      <c r="J119" s="214" t="s">
        <v>1298</v>
      </c>
      <c r="K119" s="391">
        <v>3405.71</v>
      </c>
      <c r="L119" s="391">
        <v>0</v>
      </c>
      <c r="M119" s="390">
        <v>0</v>
      </c>
      <c r="N119" s="214" t="s">
        <v>1390</v>
      </c>
    </row>
    <row r="120" spans="1:15" hidden="1">
      <c r="A120" s="214" t="s">
        <v>1403</v>
      </c>
      <c r="B120" s="214" t="s">
        <v>1340</v>
      </c>
      <c r="C120" s="393" t="s">
        <v>1238</v>
      </c>
      <c r="D120" s="214" t="s">
        <v>1522</v>
      </c>
      <c r="E120" s="214" t="s">
        <v>1523</v>
      </c>
      <c r="F120" s="390"/>
      <c r="G120" s="391">
        <v>111593.74</v>
      </c>
      <c r="H120" s="390">
        <v>306946.99</v>
      </c>
      <c r="I120" s="214" t="s">
        <v>1295</v>
      </c>
      <c r="J120" s="214" t="s">
        <v>1298</v>
      </c>
      <c r="K120" s="391">
        <v>111593.74</v>
      </c>
      <c r="L120" s="391">
        <v>0</v>
      </c>
      <c r="M120" s="390">
        <v>0</v>
      </c>
      <c r="N120" s="214" t="s">
        <v>1390</v>
      </c>
      <c r="O120" s="214" t="s">
        <v>1524</v>
      </c>
    </row>
    <row r="121" spans="1:15" hidden="1">
      <c r="A121" s="214" t="s">
        <v>1451</v>
      </c>
      <c r="B121" s="214" t="s">
        <v>1340</v>
      </c>
      <c r="C121" s="393" t="s">
        <v>1238</v>
      </c>
      <c r="D121" s="214" t="s">
        <v>1525</v>
      </c>
      <c r="E121" s="214" t="s">
        <v>1526</v>
      </c>
      <c r="F121" s="390"/>
      <c r="G121" s="391">
        <v>1451.55</v>
      </c>
      <c r="H121" s="390"/>
      <c r="I121" s="214" t="s">
        <v>1295</v>
      </c>
      <c r="J121" s="214" t="s">
        <v>1300</v>
      </c>
      <c r="K121" s="391">
        <v>1451.55</v>
      </c>
      <c r="L121" s="391">
        <v>0</v>
      </c>
      <c r="M121" s="390">
        <v>0</v>
      </c>
      <c r="N121" s="214" t="s">
        <v>1390</v>
      </c>
    </row>
    <row r="122" spans="1:15" hidden="1">
      <c r="A122" s="214" t="s">
        <v>1451</v>
      </c>
      <c r="B122" s="214" t="s">
        <v>1340</v>
      </c>
      <c r="C122" s="393" t="s">
        <v>1238</v>
      </c>
      <c r="D122" s="214" t="s">
        <v>1527</v>
      </c>
      <c r="E122" s="214" t="s">
        <v>1528</v>
      </c>
      <c r="F122" s="390"/>
      <c r="G122" s="391">
        <v>8287.23</v>
      </c>
      <c r="H122" s="390"/>
      <c r="I122" s="214" t="s">
        <v>1295</v>
      </c>
      <c r="J122" s="214" t="s">
        <v>1300</v>
      </c>
      <c r="K122" s="391">
        <v>8287.23</v>
      </c>
      <c r="L122" s="391">
        <v>0</v>
      </c>
      <c r="M122" s="390">
        <v>0</v>
      </c>
      <c r="N122" s="214" t="s">
        <v>1390</v>
      </c>
      <c r="O122" s="214" t="s">
        <v>1297</v>
      </c>
    </row>
    <row r="123" spans="1:15" hidden="1">
      <c r="A123" s="214" t="s">
        <v>1451</v>
      </c>
      <c r="B123" s="214" t="s">
        <v>1340</v>
      </c>
      <c r="C123" s="393" t="s">
        <v>1238</v>
      </c>
      <c r="D123" s="214" t="s">
        <v>1529</v>
      </c>
      <c r="E123" s="214" t="s">
        <v>1530</v>
      </c>
      <c r="F123" s="390"/>
      <c r="G123" s="391">
        <v>2419.2600000000002</v>
      </c>
      <c r="H123" s="390"/>
      <c r="I123" s="214" t="s">
        <v>1295</v>
      </c>
      <c r="J123" s="214" t="s">
        <v>1300</v>
      </c>
      <c r="K123" s="391">
        <v>2419.2600000000002</v>
      </c>
      <c r="L123" s="391">
        <v>0</v>
      </c>
      <c r="M123" s="390">
        <v>0</v>
      </c>
      <c r="N123" s="214" t="s">
        <v>1390</v>
      </c>
      <c r="O123" s="214" t="s">
        <v>1531</v>
      </c>
    </row>
    <row r="124" spans="1:15" hidden="1">
      <c r="A124" s="214" t="s">
        <v>1451</v>
      </c>
      <c r="B124" s="214" t="s">
        <v>1340</v>
      </c>
      <c r="C124" s="393" t="s">
        <v>1238</v>
      </c>
      <c r="D124" s="214" t="s">
        <v>1532</v>
      </c>
      <c r="E124" s="214" t="s">
        <v>1533</v>
      </c>
      <c r="F124" s="390"/>
      <c r="G124" s="391">
        <v>3859.81</v>
      </c>
      <c r="H124" s="390"/>
      <c r="I124" s="214" t="s">
        <v>1295</v>
      </c>
      <c r="J124" s="214" t="s">
        <v>1300</v>
      </c>
      <c r="K124" s="391">
        <v>3859.81</v>
      </c>
      <c r="L124" s="391">
        <v>0</v>
      </c>
      <c r="M124" s="390">
        <v>0</v>
      </c>
      <c r="N124" s="214" t="s">
        <v>1390</v>
      </c>
    </row>
    <row r="125" spans="1:15" hidden="1">
      <c r="A125" s="214" t="s">
        <v>1451</v>
      </c>
      <c r="B125" s="214" t="s">
        <v>1340</v>
      </c>
      <c r="C125" s="393" t="s">
        <v>1238</v>
      </c>
      <c r="D125" s="214" t="s">
        <v>1534</v>
      </c>
      <c r="E125" s="214" t="s">
        <v>1535</v>
      </c>
      <c r="F125" s="390"/>
      <c r="G125" s="391">
        <v>6846.5</v>
      </c>
      <c r="H125" s="390"/>
      <c r="I125" s="214" t="s">
        <v>1295</v>
      </c>
      <c r="J125" s="214" t="s">
        <v>1300</v>
      </c>
      <c r="K125" s="391">
        <v>6846.5</v>
      </c>
      <c r="L125" s="391">
        <v>0</v>
      </c>
      <c r="M125" s="390">
        <v>0</v>
      </c>
      <c r="N125" s="214" t="s">
        <v>1390</v>
      </c>
    </row>
    <row r="126" spans="1:15" hidden="1">
      <c r="A126" s="214" t="s">
        <v>1451</v>
      </c>
      <c r="B126" s="214" t="s">
        <v>1340</v>
      </c>
      <c r="C126" s="393" t="s">
        <v>1238</v>
      </c>
      <c r="D126" s="214" t="s">
        <v>1516</v>
      </c>
      <c r="E126" s="214" t="s">
        <v>1536</v>
      </c>
      <c r="F126" s="390"/>
      <c r="G126" s="391">
        <v>3628.89</v>
      </c>
      <c r="H126" s="390"/>
      <c r="I126" s="214" t="s">
        <v>1295</v>
      </c>
      <c r="J126" s="214" t="s">
        <v>1300</v>
      </c>
      <c r="K126" s="391">
        <v>3628.89</v>
      </c>
      <c r="L126" s="391">
        <v>0</v>
      </c>
      <c r="M126" s="390">
        <v>0</v>
      </c>
      <c r="N126" s="214" t="s">
        <v>1390</v>
      </c>
    </row>
    <row r="127" spans="1:15" hidden="1">
      <c r="A127" s="214" t="s">
        <v>1451</v>
      </c>
      <c r="B127" s="214" t="s">
        <v>1340</v>
      </c>
      <c r="C127" s="393" t="s">
        <v>1238</v>
      </c>
      <c r="D127" s="214" t="s">
        <v>1537</v>
      </c>
      <c r="E127" s="214" t="s">
        <v>1538</v>
      </c>
      <c r="F127" s="390"/>
      <c r="G127" s="391">
        <v>2419.2600000000002</v>
      </c>
      <c r="H127" s="390"/>
      <c r="I127" s="214" t="s">
        <v>1295</v>
      </c>
      <c r="J127" s="214" t="s">
        <v>1300</v>
      </c>
      <c r="K127" s="391">
        <v>2419.2600000000002</v>
      </c>
      <c r="L127" s="391">
        <v>0</v>
      </c>
      <c r="M127" s="390">
        <v>0</v>
      </c>
      <c r="N127" s="214" t="s">
        <v>1390</v>
      </c>
    </row>
    <row r="128" spans="1:15" hidden="1">
      <c r="A128" s="214" t="s">
        <v>1451</v>
      </c>
      <c r="B128" s="214" t="s">
        <v>1340</v>
      </c>
      <c r="C128" s="393" t="s">
        <v>1238</v>
      </c>
      <c r="D128" s="214" t="s">
        <v>1539</v>
      </c>
      <c r="E128" s="214" t="s">
        <v>1540</v>
      </c>
      <c r="F128" s="390"/>
      <c r="G128" s="391">
        <v>5322.37</v>
      </c>
      <c r="H128" s="390"/>
      <c r="I128" s="214" t="s">
        <v>1295</v>
      </c>
      <c r="J128" s="214" t="s">
        <v>1300</v>
      </c>
      <c r="K128" s="391">
        <v>5322.37</v>
      </c>
      <c r="L128" s="391">
        <v>0</v>
      </c>
      <c r="M128" s="390">
        <v>0</v>
      </c>
      <c r="N128" s="214" t="s">
        <v>1390</v>
      </c>
      <c r="O128" s="214" t="s">
        <v>1316</v>
      </c>
    </row>
    <row r="129" spans="1:15" hidden="1">
      <c r="A129" s="214" t="s">
        <v>1451</v>
      </c>
      <c r="B129" s="214" t="s">
        <v>1340</v>
      </c>
      <c r="C129" s="393" t="s">
        <v>1238</v>
      </c>
      <c r="D129" s="214" t="s">
        <v>1541</v>
      </c>
      <c r="E129" s="214" t="s">
        <v>1542</v>
      </c>
      <c r="F129" s="390"/>
      <c r="G129" s="391">
        <v>17297.689999999999</v>
      </c>
      <c r="H129" s="390"/>
      <c r="I129" s="214" t="s">
        <v>1295</v>
      </c>
      <c r="J129" s="214" t="s">
        <v>1300</v>
      </c>
      <c r="K129" s="391">
        <v>17297.689999999999</v>
      </c>
      <c r="L129" s="391">
        <v>0</v>
      </c>
      <c r="M129" s="390">
        <v>0</v>
      </c>
      <c r="N129" s="214" t="s">
        <v>1390</v>
      </c>
    </row>
    <row r="130" spans="1:15" hidden="1">
      <c r="A130" s="214" t="s">
        <v>1451</v>
      </c>
      <c r="B130" s="214" t="s">
        <v>1340</v>
      </c>
      <c r="C130" s="393" t="s">
        <v>1238</v>
      </c>
      <c r="D130" s="214" t="s">
        <v>1543</v>
      </c>
      <c r="E130" s="214" t="s">
        <v>1544</v>
      </c>
      <c r="F130" s="390"/>
      <c r="G130" s="391">
        <v>5080.4399999999996</v>
      </c>
      <c r="H130" s="390"/>
      <c r="I130" s="214" t="s">
        <v>1295</v>
      </c>
      <c r="K130" s="391">
        <v>5080.4399999999996</v>
      </c>
      <c r="L130" s="391">
        <v>0</v>
      </c>
      <c r="M130" s="390">
        <v>0</v>
      </c>
      <c r="N130" s="214" t="s">
        <v>1390</v>
      </c>
    </row>
    <row r="131" spans="1:15" hidden="1">
      <c r="A131" s="214" t="s">
        <v>1451</v>
      </c>
      <c r="B131" s="214" t="s">
        <v>1340</v>
      </c>
      <c r="C131" s="393" t="s">
        <v>1238</v>
      </c>
      <c r="D131" s="214" t="s">
        <v>1545</v>
      </c>
      <c r="E131" s="214" t="s">
        <v>1546</v>
      </c>
      <c r="F131" s="390"/>
      <c r="G131" s="391">
        <v>7379.03</v>
      </c>
      <c r="H131" s="390"/>
      <c r="I131" s="214" t="s">
        <v>1295</v>
      </c>
      <c r="J131" s="214" t="s">
        <v>1300</v>
      </c>
      <c r="K131" s="391">
        <v>7379.03</v>
      </c>
      <c r="L131" s="391">
        <v>0</v>
      </c>
      <c r="M131" s="390">
        <v>0</v>
      </c>
      <c r="N131" s="214" t="s">
        <v>1390</v>
      </c>
      <c r="O131" s="214" t="s">
        <v>1297</v>
      </c>
    </row>
    <row r="132" spans="1:15" hidden="1">
      <c r="A132" s="214" t="s">
        <v>1451</v>
      </c>
      <c r="B132" s="214" t="s">
        <v>1340</v>
      </c>
      <c r="C132" s="393" t="s">
        <v>1238</v>
      </c>
      <c r="D132" s="214" t="s">
        <v>1547</v>
      </c>
      <c r="E132" s="214" t="s">
        <v>1548</v>
      </c>
      <c r="F132" s="390"/>
      <c r="G132" s="391">
        <v>4540.93</v>
      </c>
      <c r="H132" s="390"/>
      <c r="I132" s="214" t="s">
        <v>1295</v>
      </c>
      <c r="J132" s="214" t="s">
        <v>1300</v>
      </c>
      <c r="K132" s="391">
        <v>4540.93</v>
      </c>
      <c r="L132" s="391">
        <v>0</v>
      </c>
      <c r="M132" s="390">
        <v>0</v>
      </c>
      <c r="N132" s="214" t="s">
        <v>1390</v>
      </c>
    </row>
    <row r="133" spans="1:15" hidden="1">
      <c r="A133" s="214" t="s">
        <v>1451</v>
      </c>
      <c r="B133" s="214" t="s">
        <v>1340</v>
      </c>
      <c r="C133" s="393" t="s">
        <v>1238</v>
      </c>
      <c r="D133" s="214" t="s">
        <v>1549</v>
      </c>
      <c r="E133" s="214" t="s">
        <v>1550</v>
      </c>
      <c r="F133" s="390"/>
      <c r="G133" s="391">
        <v>34397.660000000003</v>
      </c>
      <c r="H133" s="390"/>
      <c r="I133" s="214" t="s">
        <v>1295</v>
      </c>
      <c r="J133" s="214" t="s">
        <v>1300</v>
      </c>
      <c r="K133" s="391">
        <v>34397.660000000003</v>
      </c>
      <c r="L133" s="391">
        <v>0</v>
      </c>
      <c r="M133" s="390">
        <v>0</v>
      </c>
      <c r="N133" s="214" t="s">
        <v>1390</v>
      </c>
    </row>
    <row r="134" spans="1:15" hidden="1">
      <c r="A134" s="214" t="s">
        <v>1451</v>
      </c>
      <c r="B134" s="214" t="s">
        <v>1340</v>
      </c>
      <c r="C134" s="393" t="s">
        <v>1238</v>
      </c>
      <c r="D134" s="214" t="s">
        <v>1551</v>
      </c>
      <c r="E134" s="214" t="s">
        <v>1552</v>
      </c>
      <c r="F134" s="390"/>
      <c r="G134" s="391">
        <v>11612.43</v>
      </c>
      <c r="H134" s="390"/>
      <c r="I134" s="214" t="s">
        <v>1295</v>
      </c>
      <c r="J134" s="214" t="s">
        <v>1300</v>
      </c>
      <c r="K134" s="391">
        <v>11612.43</v>
      </c>
      <c r="L134" s="391">
        <v>0</v>
      </c>
      <c r="M134" s="390">
        <v>0</v>
      </c>
      <c r="N134" s="214" t="s">
        <v>1390</v>
      </c>
    </row>
    <row r="135" spans="1:15" hidden="1">
      <c r="A135" s="214" t="s">
        <v>1451</v>
      </c>
      <c r="B135" s="214" t="s">
        <v>1340</v>
      </c>
      <c r="C135" s="393" t="s">
        <v>1238</v>
      </c>
      <c r="D135" s="214" t="s">
        <v>1553</v>
      </c>
      <c r="E135" s="214" t="s">
        <v>1554</v>
      </c>
      <c r="F135" s="390"/>
      <c r="G135" s="391">
        <v>1135.24</v>
      </c>
      <c r="H135" s="390"/>
      <c r="I135" s="214" t="s">
        <v>1295</v>
      </c>
      <c r="J135" s="214" t="s">
        <v>1300</v>
      </c>
      <c r="K135" s="391">
        <v>1135.24</v>
      </c>
      <c r="L135" s="391">
        <v>0</v>
      </c>
      <c r="M135" s="390">
        <v>0</v>
      </c>
      <c r="N135" s="214" t="s">
        <v>1390</v>
      </c>
    </row>
    <row r="136" spans="1:15" hidden="1">
      <c r="A136" s="214" t="s">
        <v>1451</v>
      </c>
      <c r="B136" s="214" t="s">
        <v>1340</v>
      </c>
      <c r="C136" s="393" t="s">
        <v>1238</v>
      </c>
      <c r="D136" s="214" t="s">
        <v>1555</v>
      </c>
      <c r="E136" s="214" t="s">
        <v>1556</v>
      </c>
      <c r="F136" s="390"/>
      <c r="G136" s="391">
        <v>16801.53</v>
      </c>
      <c r="H136" s="390"/>
      <c r="I136" s="214" t="s">
        <v>1295</v>
      </c>
      <c r="J136" s="214" t="s">
        <v>1300</v>
      </c>
      <c r="K136" s="391">
        <v>16801.53</v>
      </c>
      <c r="L136" s="391">
        <v>0</v>
      </c>
      <c r="M136" s="390">
        <v>0</v>
      </c>
      <c r="N136" s="214" t="s">
        <v>1390</v>
      </c>
    </row>
    <row r="137" spans="1:15" hidden="1">
      <c r="A137" s="214" t="s">
        <v>1451</v>
      </c>
      <c r="B137" s="214" t="s">
        <v>1340</v>
      </c>
      <c r="C137" s="393" t="s">
        <v>1238</v>
      </c>
      <c r="D137" s="214" t="s">
        <v>1557</v>
      </c>
      <c r="E137" s="214" t="s">
        <v>1558</v>
      </c>
      <c r="F137" s="390"/>
      <c r="G137" s="391">
        <v>18674.64</v>
      </c>
      <c r="H137" s="390"/>
      <c r="I137" s="214" t="s">
        <v>1295</v>
      </c>
      <c r="J137" s="214" t="s">
        <v>1300</v>
      </c>
      <c r="K137" s="391">
        <v>18674.64</v>
      </c>
      <c r="L137" s="391">
        <v>0</v>
      </c>
      <c r="M137" s="390">
        <v>0</v>
      </c>
      <c r="N137" s="214" t="s">
        <v>1390</v>
      </c>
      <c r="O137" s="214" t="s">
        <v>1297</v>
      </c>
    </row>
    <row r="138" spans="1:15" hidden="1">
      <c r="A138" s="214" t="s">
        <v>1451</v>
      </c>
      <c r="B138" s="214" t="s">
        <v>1340</v>
      </c>
      <c r="C138" s="393" t="s">
        <v>1238</v>
      </c>
      <c r="D138" s="214" t="s">
        <v>1559</v>
      </c>
      <c r="E138" s="214" t="s">
        <v>1176</v>
      </c>
      <c r="F138" s="390"/>
      <c r="G138" s="391">
        <v>2400</v>
      </c>
      <c r="H138" s="390">
        <v>153392.53000000003</v>
      </c>
      <c r="I138" s="214" t="s">
        <v>1295</v>
      </c>
      <c r="J138" s="214" t="s">
        <v>1300</v>
      </c>
      <c r="K138" s="391">
        <v>2400</v>
      </c>
      <c r="L138" s="391">
        <v>0</v>
      </c>
      <c r="M138" s="390">
        <v>0</v>
      </c>
      <c r="N138" s="214" t="s">
        <v>1390</v>
      </c>
    </row>
    <row r="139" spans="1:15" hidden="1">
      <c r="A139" s="214" t="s">
        <v>1390</v>
      </c>
      <c r="B139" s="214" t="s">
        <v>1390</v>
      </c>
      <c r="C139" s="393" t="s">
        <v>328</v>
      </c>
      <c r="D139" s="214" t="s">
        <v>1299</v>
      </c>
      <c r="E139" s="214" t="s">
        <v>640</v>
      </c>
      <c r="F139" s="390"/>
      <c r="G139" s="391">
        <v>10.45</v>
      </c>
      <c r="H139" s="390"/>
      <c r="I139" s="214" t="s">
        <v>1295</v>
      </c>
      <c r="K139" s="391">
        <v>10.45</v>
      </c>
      <c r="L139" s="391">
        <v>0</v>
      </c>
      <c r="M139" s="390">
        <v>0</v>
      </c>
      <c r="N139" s="214" t="s">
        <v>1390</v>
      </c>
      <c r="O139" s="214" t="s">
        <v>1560</v>
      </c>
    </row>
    <row r="140" spans="1:15" hidden="1">
      <c r="A140" s="214" t="s">
        <v>1390</v>
      </c>
      <c r="B140" s="214" t="s">
        <v>1390</v>
      </c>
      <c r="C140" s="393" t="s">
        <v>328</v>
      </c>
      <c r="D140" s="214" t="s">
        <v>1299</v>
      </c>
      <c r="E140" s="214" t="s">
        <v>640</v>
      </c>
      <c r="F140" s="390"/>
      <c r="G140" s="391">
        <v>10.45</v>
      </c>
      <c r="H140" s="390"/>
      <c r="I140" s="214" t="s">
        <v>1295</v>
      </c>
      <c r="K140" s="391">
        <v>10.45</v>
      </c>
      <c r="L140" s="391">
        <v>0</v>
      </c>
      <c r="M140" s="390">
        <v>0</v>
      </c>
      <c r="N140" s="214" t="s">
        <v>1390</v>
      </c>
      <c r="O140" s="214" t="s">
        <v>1560</v>
      </c>
    </row>
    <row r="141" spans="1:15" hidden="1">
      <c r="A141" s="214" t="s">
        <v>1390</v>
      </c>
      <c r="B141" s="214" t="s">
        <v>1390</v>
      </c>
      <c r="C141" s="393" t="s">
        <v>328</v>
      </c>
      <c r="D141" s="214" t="s">
        <v>1299</v>
      </c>
      <c r="E141" s="214" t="s">
        <v>640</v>
      </c>
      <c r="F141" s="390"/>
      <c r="G141" s="391">
        <v>10.45</v>
      </c>
      <c r="H141" s="390"/>
      <c r="I141" s="214" t="s">
        <v>1295</v>
      </c>
      <c r="K141" s="391">
        <v>10.45</v>
      </c>
      <c r="L141" s="391">
        <v>0</v>
      </c>
      <c r="M141" s="390">
        <v>0</v>
      </c>
      <c r="N141" s="214" t="s">
        <v>1390</v>
      </c>
      <c r="O141" s="214" t="s">
        <v>1560</v>
      </c>
    </row>
    <row r="142" spans="1:15" hidden="1">
      <c r="A142" s="214" t="s">
        <v>1390</v>
      </c>
      <c r="B142" s="214" t="s">
        <v>1390</v>
      </c>
      <c r="C142" s="393" t="s">
        <v>328</v>
      </c>
      <c r="D142" s="214" t="s">
        <v>1299</v>
      </c>
      <c r="E142" s="214" t="s">
        <v>640</v>
      </c>
      <c r="F142" s="390"/>
      <c r="G142" s="391">
        <v>10.45</v>
      </c>
      <c r="H142" s="390"/>
      <c r="I142" s="214" t="s">
        <v>1295</v>
      </c>
      <c r="K142" s="391">
        <v>10.45</v>
      </c>
      <c r="L142" s="391">
        <v>0</v>
      </c>
      <c r="M142" s="390">
        <v>0</v>
      </c>
      <c r="N142" s="214" t="s">
        <v>1390</v>
      </c>
      <c r="O142" s="214" t="s">
        <v>1560</v>
      </c>
    </row>
    <row r="143" spans="1:15" hidden="1">
      <c r="A143" s="214" t="s">
        <v>1390</v>
      </c>
      <c r="B143" s="214" t="s">
        <v>1390</v>
      </c>
      <c r="C143" s="393" t="s">
        <v>328</v>
      </c>
      <c r="D143" s="214" t="s">
        <v>1299</v>
      </c>
      <c r="E143" s="214" t="s">
        <v>640</v>
      </c>
      <c r="F143" s="390"/>
      <c r="G143" s="391">
        <v>10.45</v>
      </c>
      <c r="H143" s="390"/>
      <c r="I143" s="214" t="s">
        <v>1295</v>
      </c>
      <c r="K143" s="391">
        <v>10.45</v>
      </c>
      <c r="L143" s="391">
        <v>0</v>
      </c>
      <c r="M143" s="390">
        <v>0</v>
      </c>
      <c r="N143" s="214" t="s">
        <v>1390</v>
      </c>
      <c r="O143" s="214" t="s">
        <v>1560</v>
      </c>
    </row>
    <row r="144" spans="1:15" hidden="1">
      <c r="A144" s="214" t="s">
        <v>1390</v>
      </c>
      <c r="B144" s="214" t="s">
        <v>1390</v>
      </c>
      <c r="C144" s="393" t="s">
        <v>328</v>
      </c>
      <c r="D144" s="214" t="s">
        <v>1299</v>
      </c>
      <c r="E144" s="214" t="s">
        <v>640</v>
      </c>
      <c r="F144" s="390"/>
      <c r="G144" s="391">
        <v>10.45</v>
      </c>
      <c r="H144" s="390"/>
      <c r="I144" s="214" t="s">
        <v>1295</v>
      </c>
      <c r="K144" s="391">
        <v>10.45</v>
      </c>
      <c r="L144" s="391">
        <v>0</v>
      </c>
      <c r="M144" s="390">
        <v>0</v>
      </c>
      <c r="N144" s="214" t="s">
        <v>1390</v>
      </c>
      <c r="O144" s="214" t="s">
        <v>1560</v>
      </c>
    </row>
    <row r="145" spans="1:15" hidden="1">
      <c r="A145" s="214" t="s">
        <v>1390</v>
      </c>
      <c r="B145" s="214" t="s">
        <v>1390</v>
      </c>
      <c r="C145" s="393" t="s">
        <v>328</v>
      </c>
      <c r="D145" s="214" t="s">
        <v>1299</v>
      </c>
      <c r="E145" s="214" t="s">
        <v>640</v>
      </c>
      <c r="F145" s="390"/>
      <c r="G145" s="391">
        <v>10.45</v>
      </c>
      <c r="H145" s="390"/>
      <c r="I145" s="214" t="s">
        <v>1295</v>
      </c>
      <c r="K145" s="391">
        <v>10.45</v>
      </c>
      <c r="L145" s="391">
        <v>0</v>
      </c>
      <c r="M145" s="390">
        <v>0</v>
      </c>
      <c r="N145" s="214" t="s">
        <v>1390</v>
      </c>
      <c r="O145" s="214" t="s">
        <v>1560</v>
      </c>
    </row>
    <row r="146" spans="1:15" hidden="1">
      <c r="A146" s="214" t="s">
        <v>1390</v>
      </c>
      <c r="B146" s="214" t="s">
        <v>1390</v>
      </c>
      <c r="C146" s="393" t="s">
        <v>328</v>
      </c>
      <c r="D146" s="214" t="s">
        <v>1299</v>
      </c>
      <c r="E146" s="214" t="s">
        <v>640</v>
      </c>
      <c r="F146" s="390"/>
      <c r="G146" s="391">
        <v>10.45</v>
      </c>
      <c r="H146" s="390"/>
      <c r="I146" s="214" t="s">
        <v>1295</v>
      </c>
      <c r="K146" s="391">
        <v>10.45</v>
      </c>
      <c r="L146" s="391">
        <v>0</v>
      </c>
      <c r="M146" s="390">
        <v>0</v>
      </c>
      <c r="N146" s="214" t="s">
        <v>1390</v>
      </c>
      <c r="O146" s="214" t="s">
        <v>1560</v>
      </c>
    </row>
    <row r="147" spans="1:15" hidden="1">
      <c r="A147" s="214" t="s">
        <v>1390</v>
      </c>
      <c r="B147" s="214" t="s">
        <v>1390</v>
      </c>
      <c r="C147" s="393" t="s">
        <v>328</v>
      </c>
      <c r="D147" s="214" t="s">
        <v>1299</v>
      </c>
      <c r="E147" s="214" t="s">
        <v>640</v>
      </c>
      <c r="F147" s="390"/>
      <c r="G147" s="391">
        <v>10.45</v>
      </c>
      <c r="H147" s="390"/>
      <c r="I147" s="214" t="s">
        <v>1295</v>
      </c>
      <c r="K147" s="391">
        <v>10.45</v>
      </c>
      <c r="L147" s="391">
        <v>0</v>
      </c>
      <c r="M147" s="390">
        <v>0</v>
      </c>
      <c r="N147" s="214" t="s">
        <v>1390</v>
      </c>
      <c r="O147" s="214" t="s">
        <v>1560</v>
      </c>
    </row>
    <row r="148" spans="1:15" hidden="1">
      <c r="A148" s="214" t="s">
        <v>1390</v>
      </c>
      <c r="B148" s="214" t="s">
        <v>1390</v>
      </c>
      <c r="C148" s="393" t="s">
        <v>328</v>
      </c>
      <c r="D148" s="214" t="s">
        <v>1299</v>
      </c>
      <c r="E148" s="214" t="s">
        <v>640</v>
      </c>
      <c r="F148" s="390"/>
      <c r="G148" s="391">
        <v>10.45</v>
      </c>
      <c r="H148" s="390"/>
      <c r="I148" s="214" t="s">
        <v>1295</v>
      </c>
      <c r="K148" s="391">
        <v>10.45</v>
      </c>
      <c r="L148" s="391">
        <v>0</v>
      </c>
      <c r="M148" s="390">
        <v>0</v>
      </c>
      <c r="N148" s="214" t="s">
        <v>1390</v>
      </c>
      <c r="O148" s="214" t="s">
        <v>1560</v>
      </c>
    </row>
    <row r="149" spans="1:15" hidden="1">
      <c r="A149" s="214" t="s">
        <v>1390</v>
      </c>
      <c r="B149" s="214" t="s">
        <v>1390</v>
      </c>
      <c r="C149" s="393" t="s">
        <v>328</v>
      </c>
      <c r="D149" s="214" t="s">
        <v>1299</v>
      </c>
      <c r="E149" s="214" t="s">
        <v>640</v>
      </c>
      <c r="F149" s="390"/>
      <c r="G149" s="391">
        <v>10.45</v>
      </c>
      <c r="H149" s="390"/>
      <c r="I149" s="214" t="s">
        <v>1295</v>
      </c>
      <c r="K149" s="391">
        <v>10.45</v>
      </c>
      <c r="L149" s="391">
        <v>0</v>
      </c>
      <c r="M149" s="390">
        <v>0</v>
      </c>
      <c r="N149" s="214" t="s">
        <v>1390</v>
      </c>
      <c r="O149" s="214" t="s">
        <v>1560</v>
      </c>
    </row>
    <row r="150" spans="1:15" hidden="1">
      <c r="A150" s="214" t="s">
        <v>1390</v>
      </c>
      <c r="B150" s="214" t="s">
        <v>1390</v>
      </c>
      <c r="C150" s="393" t="s">
        <v>328</v>
      </c>
      <c r="D150" s="214" t="s">
        <v>1299</v>
      </c>
      <c r="E150" s="214" t="s">
        <v>640</v>
      </c>
      <c r="F150" s="390"/>
      <c r="G150" s="391">
        <v>10.45</v>
      </c>
      <c r="H150" s="390"/>
      <c r="I150" s="214" t="s">
        <v>1295</v>
      </c>
      <c r="K150" s="391">
        <v>10.45</v>
      </c>
      <c r="L150" s="391">
        <v>0</v>
      </c>
      <c r="M150" s="390">
        <v>0</v>
      </c>
      <c r="N150" s="214" t="s">
        <v>1390</v>
      </c>
      <c r="O150" s="214" t="s">
        <v>1560</v>
      </c>
    </row>
    <row r="151" spans="1:15" hidden="1">
      <c r="A151" s="214" t="s">
        <v>1390</v>
      </c>
      <c r="B151" s="214" t="s">
        <v>1390</v>
      </c>
      <c r="C151" s="393" t="s">
        <v>328</v>
      </c>
      <c r="D151" s="214" t="s">
        <v>1299</v>
      </c>
      <c r="E151" s="214" t="s">
        <v>640</v>
      </c>
      <c r="F151" s="390"/>
      <c r="G151" s="391">
        <v>10.45</v>
      </c>
      <c r="H151" s="390"/>
      <c r="I151" s="214" t="s">
        <v>1295</v>
      </c>
      <c r="K151" s="391">
        <v>10.45</v>
      </c>
      <c r="L151" s="391">
        <v>0</v>
      </c>
      <c r="M151" s="390">
        <v>0</v>
      </c>
      <c r="N151" s="214" t="s">
        <v>1390</v>
      </c>
      <c r="O151" s="214" t="s">
        <v>1560</v>
      </c>
    </row>
    <row r="152" spans="1:15" hidden="1">
      <c r="A152" s="214" t="s">
        <v>1390</v>
      </c>
      <c r="B152" s="214" t="s">
        <v>1390</v>
      </c>
      <c r="C152" s="393" t="s">
        <v>328</v>
      </c>
      <c r="D152" s="214" t="s">
        <v>1299</v>
      </c>
      <c r="E152" s="214" t="s">
        <v>640</v>
      </c>
      <c r="F152" s="390"/>
      <c r="G152" s="391">
        <v>10.45</v>
      </c>
      <c r="H152" s="390"/>
      <c r="I152" s="214" t="s">
        <v>1295</v>
      </c>
      <c r="K152" s="391">
        <v>10.45</v>
      </c>
      <c r="L152" s="391">
        <v>0</v>
      </c>
      <c r="M152" s="390">
        <v>0</v>
      </c>
      <c r="N152" s="214" t="s">
        <v>1390</v>
      </c>
      <c r="O152" s="214" t="s">
        <v>1560</v>
      </c>
    </row>
    <row r="153" spans="1:15" hidden="1">
      <c r="A153" s="214" t="s">
        <v>1390</v>
      </c>
      <c r="B153" s="214" t="s">
        <v>1390</v>
      </c>
      <c r="C153" s="393" t="s">
        <v>328</v>
      </c>
      <c r="D153" s="214" t="s">
        <v>1299</v>
      </c>
      <c r="E153" s="214" t="s">
        <v>640</v>
      </c>
      <c r="F153" s="390"/>
      <c r="G153" s="391">
        <v>10.45</v>
      </c>
      <c r="H153" s="390"/>
      <c r="I153" s="214" t="s">
        <v>1295</v>
      </c>
      <c r="K153" s="391">
        <v>10.45</v>
      </c>
      <c r="L153" s="391">
        <v>0</v>
      </c>
      <c r="M153" s="390">
        <v>0</v>
      </c>
      <c r="N153" s="214" t="s">
        <v>1390</v>
      </c>
      <c r="O153" s="214" t="s">
        <v>1560</v>
      </c>
    </row>
    <row r="154" spans="1:15" hidden="1">
      <c r="A154" s="214" t="s">
        <v>1390</v>
      </c>
      <c r="B154" s="214" t="s">
        <v>1390</v>
      </c>
      <c r="C154" s="393" t="s">
        <v>328</v>
      </c>
      <c r="D154" s="214" t="s">
        <v>1299</v>
      </c>
      <c r="E154" s="214" t="s">
        <v>640</v>
      </c>
      <c r="F154" s="390"/>
      <c r="G154" s="391">
        <v>10.45</v>
      </c>
      <c r="H154" s="390"/>
      <c r="I154" s="214" t="s">
        <v>1295</v>
      </c>
      <c r="K154" s="391">
        <v>10.45</v>
      </c>
      <c r="L154" s="391">
        <v>0</v>
      </c>
      <c r="M154" s="390">
        <v>0</v>
      </c>
      <c r="N154" s="214" t="s">
        <v>1390</v>
      </c>
      <c r="O154" s="214" t="s">
        <v>1560</v>
      </c>
    </row>
    <row r="155" spans="1:15" hidden="1">
      <c r="A155" s="214" t="s">
        <v>1390</v>
      </c>
      <c r="B155" s="214" t="s">
        <v>1390</v>
      </c>
      <c r="C155" s="393" t="s">
        <v>328</v>
      </c>
      <c r="D155" s="214" t="s">
        <v>1299</v>
      </c>
      <c r="E155" s="214" t="s">
        <v>640</v>
      </c>
      <c r="F155" s="390"/>
      <c r="G155" s="391">
        <v>10.45</v>
      </c>
      <c r="H155" s="390">
        <v>153214.87999999983</v>
      </c>
      <c r="I155" s="214" t="s">
        <v>1295</v>
      </c>
      <c r="K155" s="391">
        <v>10.45</v>
      </c>
      <c r="L155" s="391">
        <v>0</v>
      </c>
      <c r="M155" s="390">
        <v>0</v>
      </c>
      <c r="N155" s="214" t="s">
        <v>1390</v>
      </c>
      <c r="O155" s="214" t="s">
        <v>1560</v>
      </c>
    </row>
    <row r="156" spans="1:15" hidden="1">
      <c r="A156" s="214" t="s">
        <v>1403</v>
      </c>
      <c r="B156" s="214" t="s">
        <v>1340</v>
      </c>
      <c r="C156" s="393" t="s">
        <v>1229</v>
      </c>
      <c r="D156" s="214" t="s">
        <v>1561</v>
      </c>
      <c r="E156" s="214" t="s">
        <v>1562</v>
      </c>
      <c r="F156" s="390"/>
      <c r="G156" s="391">
        <v>7500</v>
      </c>
      <c r="H156" s="390">
        <v>145714.87999999983</v>
      </c>
      <c r="I156" s="214" t="s">
        <v>1295</v>
      </c>
      <c r="J156" s="214" t="s">
        <v>1298</v>
      </c>
      <c r="K156" s="391">
        <v>7500</v>
      </c>
      <c r="L156" s="391">
        <v>0</v>
      </c>
      <c r="M156" s="390">
        <v>0</v>
      </c>
      <c r="N156" s="214" t="s">
        <v>1563</v>
      </c>
      <c r="O156" s="214" t="s">
        <v>1564</v>
      </c>
    </row>
    <row r="157" spans="1:15" hidden="1">
      <c r="A157" s="214" t="s">
        <v>1451</v>
      </c>
      <c r="B157" s="214" t="s">
        <v>1340</v>
      </c>
      <c r="C157" s="393" t="s">
        <v>1238</v>
      </c>
      <c r="D157" s="214" t="s">
        <v>1565</v>
      </c>
      <c r="E157" s="214" t="s">
        <v>1103</v>
      </c>
      <c r="F157" s="390"/>
      <c r="G157" s="391">
        <v>82985.77</v>
      </c>
      <c r="H157" s="390"/>
      <c r="I157" s="214" t="s">
        <v>1295</v>
      </c>
      <c r="J157" s="214" t="s">
        <v>1300</v>
      </c>
      <c r="K157" s="391">
        <v>82985.77</v>
      </c>
      <c r="L157" s="391">
        <v>0</v>
      </c>
      <c r="M157" s="390">
        <v>0</v>
      </c>
      <c r="N157" s="214" t="s">
        <v>1563</v>
      </c>
    </row>
    <row r="158" spans="1:15" hidden="1">
      <c r="A158" s="214" t="s">
        <v>1451</v>
      </c>
      <c r="B158" s="214" t="s">
        <v>1340</v>
      </c>
      <c r="C158" s="393" t="s">
        <v>1238</v>
      </c>
      <c r="D158" s="214" t="s">
        <v>1566</v>
      </c>
      <c r="E158" s="214" t="s">
        <v>1567</v>
      </c>
      <c r="F158" s="390"/>
      <c r="G158" s="391">
        <v>9690.8799999999992</v>
      </c>
      <c r="H158" s="390"/>
      <c r="I158" s="214" t="s">
        <v>1295</v>
      </c>
      <c r="J158" s="214" t="s">
        <v>1300</v>
      </c>
      <c r="K158" s="391">
        <v>10330.65</v>
      </c>
      <c r="L158" s="391">
        <v>0</v>
      </c>
      <c r="M158" s="390">
        <v>639.77</v>
      </c>
      <c r="N158" s="214" t="s">
        <v>1563</v>
      </c>
      <c r="O158" s="214" t="s">
        <v>1568</v>
      </c>
    </row>
    <row r="159" spans="1:15" hidden="1">
      <c r="A159" s="214" t="s">
        <v>1451</v>
      </c>
      <c r="B159" s="214" t="s">
        <v>1340</v>
      </c>
      <c r="C159" s="393" t="s">
        <v>1238</v>
      </c>
      <c r="D159" s="214" t="s">
        <v>1569</v>
      </c>
      <c r="E159" s="214" t="s">
        <v>1570</v>
      </c>
      <c r="F159" s="390"/>
      <c r="G159" s="391">
        <v>2906.2</v>
      </c>
      <c r="H159" s="390"/>
      <c r="I159" s="214" t="s">
        <v>1295</v>
      </c>
      <c r="J159" s="214" t="s">
        <v>1300</v>
      </c>
      <c r="K159" s="391">
        <v>2906.2</v>
      </c>
      <c r="L159" s="391">
        <v>0</v>
      </c>
      <c r="M159" s="390">
        <v>0</v>
      </c>
      <c r="N159" s="214" t="s">
        <v>1563</v>
      </c>
    </row>
    <row r="160" spans="1:15" hidden="1">
      <c r="A160" s="214" t="s">
        <v>1451</v>
      </c>
      <c r="B160" s="214" t="s">
        <v>1340</v>
      </c>
      <c r="C160" s="393" t="s">
        <v>1238</v>
      </c>
      <c r="D160" s="214" t="s">
        <v>1571</v>
      </c>
      <c r="E160" s="214" t="s">
        <v>1570</v>
      </c>
      <c r="F160" s="390"/>
      <c r="G160" s="391">
        <v>6062.17</v>
      </c>
      <c r="H160" s="390"/>
      <c r="I160" s="214" t="s">
        <v>1295</v>
      </c>
      <c r="J160" s="214" t="s">
        <v>1300</v>
      </c>
      <c r="K160" s="391">
        <v>6062.17</v>
      </c>
      <c r="L160" s="391">
        <v>0</v>
      </c>
      <c r="M160" s="390">
        <v>0</v>
      </c>
      <c r="N160" s="214" t="s">
        <v>1563</v>
      </c>
    </row>
    <row r="161" spans="1:15" hidden="1">
      <c r="A161" s="214" t="s">
        <v>1451</v>
      </c>
      <c r="B161" s="214" t="s">
        <v>1340</v>
      </c>
      <c r="C161" s="393" t="s">
        <v>1238</v>
      </c>
      <c r="D161" s="214" t="s">
        <v>1572</v>
      </c>
      <c r="E161" s="214" t="s">
        <v>1573</v>
      </c>
      <c r="F161" s="390"/>
      <c r="G161" s="391">
        <v>8854.85</v>
      </c>
      <c r="H161" s="390">
        <v>35215.009999999835</v>
      </c>
      <c r="I161" s="214" t="s">
        <v>1295</v>
      </c>
      <c r="J161" s="214" t="s">
        <v>1296</v>
      </c>
      <c r="K161" s="391">
        <v>8854.85</v>
      </c>
      <c r="L161" s="391">
        <v>0</v>
      </c>
      <c r="M161" s="390">
        <v>0</v>
      </c>
      <c r="N161" s="214" t="s">
        <v>1563</v>
      </c>
    </row>
    <row r="162" spans="1:15" hidden="1">
      <c r="A162" s="214" t="s">
        <v>1563</v>
      </c>
      <c r="B162" s="214" t="s">
        <v>1390</v>
      </c>
      <c r="C162" s="393" t="s">
        <v>1224</v>
      </c>
      <c r="D162" s="214" t="s">
        <v>1574</v>
      </c>
      <c r="E162" s="214" t="s">
        <v>1042</v>
      </c>
      <c r="F162" s="390"/>
      <c r="G162" s="391">
        <v>900</v>
      </c>
      <c r="H162" s="390">
        <v>34315.009999999835</v>
      </c>
      <c r="I162" s="214" t="s">
        <v>1295</v>
      </c>
      <c r="J162" s="214" t="s">
        <v>1300</v>
      </c>
      <c r="K162" s="391">
        <v>900</v>
      </c>
      <c r="L162" s="391">
        <v>0</v>
      </c>
      <c r="M162" s="390">
        <v>0</v>
      </c>
      <c r="N162" s="214" t="s">
        <v>1563</v>
      </c>
      <c r="O162" s="214" t="s">
        <v>1388</v>
      </c>
    </row>
    <row r="163" spans="1:15" hidden="1">
      <c r="A163" s="214" t="s">
        <v>1451</v>
      </c>
      <c r="B163" s="214" t="s">
        <v>1340</v>
      </c>
      <c r="C163" s="393" t="s">
        <v>1238</v>
      </c>
      <c r="D163" s="214" t="s">
        <v>1575</v>
      </c>
      <c r="E163" s="214" t="s">
        <v>1576</v>
      </c>
      <c r="F163" s="390"/>
      <c r="G163" s="391">
        <v>16404.169999999998</v>
      </c>
      <c r="H163" s="390">
        <v>17910.839999999836</v>
      </c>
      <c r="I163" s="214" t="s">
        <v>1295</v>
      </c>
      <c r="J163" s="214" t="s">
        <v>1300</v>
      </c>
      <c r="K163" s="391">
        <v>16404.169999999998</v>
      </c>
      <c r="L163" s="391">
        <v>0</v>
      </c>
      <c r="M163" s="390">
        <v>0</v>
      </c>
      <c r="N163" s="214" t="s">
        <v>1563</v>
      </c>
    </row>
    <row r="164" spans="1:15" hidden="1">
      <c r="A164" s="214" t="s">
        <v>1563</v>
      </c>
      <c r="B164" s="214" t="s">
        <v>1563</v>
      </c>
      <c r="C164" s="393" t="s">
        <v>255</v>
      </c>
      <c r="D164" s="214" t="s">
        <v>1726</v>
      </c>
      <c r="E164" s="214" t="s">
        <v>1164</v>
      </c>
      <c r="F164" s="390"/>
      <c r="G164" s="391">
        <v>1229.45</v>
      </c>
      <c r="H164" s="390"/>
      <c r="I164" s="214" t="s">
        <v>1295</v>
      </c>
      <c r="J164" s="214" t="s">
        <v>1300</v>
      </c>
      <c r="K164" s="391">
        <v>1229.45</v>
      </c>
      <c r="L164" s="391">
        <v>0</v>
      </c>
      <c r="M164" s="390">
        <v>0</v>
      </c>
      <c r="N164" s="214" t="s">
        <v>1563</v>
      </c>
      <c r="O164" s="214" t="s">
        <v>1388</v>
      </c>
    </row>
    <row r="165" spans="1:15" hidden="1">
      <c r="A165" s="214" t="s">
        <v>1563</v>
      </c>
      <c r="B165" s="214" t="s">
        <v>1563</v>
      </c>
      <c r="C165" s="393" t="s">
        <v>328</v>
      </c>
      <c r="D165" s="214" t="s">
        <v>1299</v>
      </c>
      <c r="E165" s="214" t="s">
        <v>640</v>
      </c>
      <c r="F165" s="390"/>
      <c r="G165" s="391">
        <v>10.45</v>
      </c>
      <c r="H165" s="390"/>
      <c r="I165" s="214" t="s">
        <v>1295</v>
      </c>
      <c r="K165" s="391">
        <v>10.45</v>
      </c>
      <c r="L165" s="391">
        <v>0</v>
      </c>
      <c r="M165" s="390">
        <v>0</v>
      </c>
      <c r="N165" s="214" t="s">
        <v>1563</v>
      </c>
      <c r="O165" s="214" t="s">
        <v>1577</v>
      </c>
    </row>
    <row r="166" spans="1:15" hidden="1">
      <c r="A166" s="214" t="s">
        <v>1563</v>
      </c>
      <c r="B166" s="214" t="s">
        <v>1563</v>
      </c>
      <c r="C166" s="393" t="s">
        <v>328</v>
      </c>
      <c r="D166" s="214" t="s">
        <v>1299</v>
      </c>
      <c r="E166" s="214" t="s">
        <v>640</v>
      </c>
      <c r="F166" s="390"/>
      <c r="G166" s="391">
        <v>10.45</v>
      </c>
      <c r="H166" s="390"/>
      <c r="I166" s="214" t="s">
        <v>1295</v>
      </c>
      <c r="K166" s="391">
        <v>10.45</v>
      </c>
      <c r="L166" s="391">
        <v>0</v>
      </c>
      <c r="M166" s="390">
        <v>0</v>
      </c>
      <c r="N166" s="214" t="s">
        <v>1563</v>
      </c>
      <c r="O166" s="214" t="s">
        <v>1577</v>
      </c>
    </row>
    <row r="167" spans="1:15" hidden="1">
      <c r="A167" s="214" t="s">
        <v>1563</v>
      </c>
      <c r="B167" s="214" t="s">
        <v>1563</v>
      </c>
      <c r="C167" s="393" t="s">
        <v>328</v>
      </c>
      <c r="D167" s="214" t="s">
        <v>1299</v>
      </c>
      <c r="E167" s="214" t="s">
        <v>640</v>
      </c>
      <c r="F167" s="390"/>
      <c r="G167" s="391">
        <v>10.45</v>
      </c>
      <c r="H167" s="390"/>
      <c r="I167" s="214" t="s">
        <v>1295</v>
      </c>
      <c r="K167" s="391">
        <v>10.45</v>
      </c>
      <c r="L167" s="391">
        <v>0</v>
      </c>
      <c r="M167" s="390">
        <v>0</v>
      </c>
      <c r="N167" s="214" t="s">
        <v>1563</v>
      </c>
      <c r="O167" s="214" t="s">
        <v>1577</v>
      </c>
    </row>
    <row r="168" spans="1:15" hidden="1">
      <c r="A168" s="214" t="s">
        <v>1563</v>
      </c>
      <c r="B168" s="214" t="s">
        <v>1563</v>
      </c>
      <c r="C168" s="393" t="s">
        <v>328</v>
      </c>
      <c r="D168" s="214" t="s">
        <v>1299</v>
      </c>
      <c r="E168" s="214" t="s">
        <v>640</v>
      </c>
      <c r="F168" s="390"/>
      <c r="G168" s="391">
        <v>10.45</v>
      </c>
      <c r="H168" s="390"/>
      <c r="I168" s="214" t="s">
        <v>1295</v>
      </c>
      <c r="K168" s="391">
        <v>10.45</v>
      </c>
      <c r="L168" s="391">
        <v>0</v>
      </c>
      <c r="M168" s="390">
        <v>0</v>
      </c>
      <c r="N168" s="214" t="s">
        <v>1563</v>
      </c>
      <c r="O168" s="214" t="s">
        <v>1577</v>
      </c>
    </row>
    <row r="169" spans="1:15" hidden="1">
      <c r="A169" s="214" t="s">
        <v>1563</v>
      </c>
      <c r="B169" s="214" t="s">
        <v>1563</v>
      </c>
      <c r="C169" s="393" t="s">
        <v>328</v>
      </c>
      <c r="D169" s="214" t="s">
        <v>1299</v>
      </c>
      <c r="E169" s="214" t="s">
        <v>640</v>
      </c>
      <c r="F169" s="390"/>
      <c r="G169" s="391">
        <v>10.45</v>
      </c>
      <c r="H169" s="390"/>
      <c r="I169" s="214" t="s">
        <v>1295</v>
      </c>
      <c r="K169" s="391">
        <v>10.45</v>
      </c>
      <c r="L169" s="391">
        <v>0</v>
      </c>
      <c r="M169" s="390">
        <v>0</v>
      </c>
      <c r="N169" s="214" t="s">
        <v>1563</v>
      </c>
      <c r="O169" s="214" t="s">
        <v>1577</v>
      </c>
    </row>
    <row r="170" spans="1:15" hidden="1">
      <c r="A170" s="214" t="s">
        <v>1727</v>
      </c>
      <c r="B170" s="214" t="s">
        <v>1728</v>
      </c>
      <c r="C170" s="214" t="s">
        <v>255</v>
      </c>
      <c r="D170" s="214" t="s">
        <v>1729</v>
      </c>
      <c r="E170" s="214" t="s">
        <v>1040</v>
      </c>
      <c r="F170" s="394"/>
      <c r="G170" s="395">
        <v>378.03</v>
      </c>
      <c r="H170" s="394">
        <v>16901.11</v>
      </c>
      <c r="I170" s="214" t="s">
        <v>1295</v>
      </c>
      <c r="J170" s="214" t="s">
        <v>1300</v>
      </c>
      <c r="K170" s="395">
        <v>378.03</v>
      </c>
      <c r="L170" s="395">
        <v>0</v>
      </c>
      <c r="M170" s="394">
        <v>0</v>
      </c>
      <c r="N170" s="214" t="s">
        <v>1580</v>
      </c>
    </row>
    <row r="171" spans="1:15" hidden="1">
      <c r="A171" s="214" t="s">
        <v>1328</v>
      </c>
      <c r="B171" s="214" t="s">
        <v>1730</v>
      </c>
      <c r="C171" s="214" t="s">
        <v>1221</v>
      </c>
      <c r="D171" s="214" t="s">
        <v>1731</v>
      </c>
      <c r="E171" s="214" t="s">
        <v>1040</v>
      </c>
      <c r="F171" s="394"/>
      <c r="G171" s="395">
        <v>420</v>
      </c>
      <c r="H171" s="394">
        <v>16481.11</v>
      </c>
      <c r="I171" s="214" t="s">
        <v>1295</v>
      </c>
      <c r="J171" s="214" t="s">
        <v>1300</v>
      </c>
      <c r="K171" s="395">
        <v>420</v>
      </c>
      <c r="L171" s="395">
        <v>0</v>
      </c>
      <c r="M171" s="394">
        <v>0</v>
      </c>
      <c r="N171" s="214" t="s">
        <v>1580</v>
      </c>
    </row>
    <row r="172" spans="1:15" hidden="1">
      <c r="A172" s="214" t="s">
        <v>1414</v>
      </c>
      <c r="B172" s="214" t="s">
        <v>1732</v>
      </c>
      <c r="C172" s="214" t="s">
        <v>255</v>
      </c>
      <c r="D172" s="214" t="s">
        <v>1733</v>
      </c>
      <c r="E172" s="214" t="s">
        <v>1040</v>
      </c>
      <c r="F172" s="394"/>
      <c r="G172" s="395">
        <v>1634.8</v>
      </c>
      <c r="H172" s="394">
        <v>14846.310000000001</v>
      </c>
      <c r="I172" s="214" t="s">
        <v>1295</v>
      </c>
      <c r="J172" s="214" t="s">
        <v>1300</v>
      </c>
      <c r="K172" s="395">
        <v>1634.8</v>
      </c>
      <c r="L172" s="395">
        <v>0</v>
      </c>
      <c r="M172" s="394">
        <v>0</v>
      </c>
      <c r="N172" s="214" t="s">
        <v>1580</v>
      </c>
    </row>
    <row r="173" spans="1:15" hidden="1">
      <c r="A173" s="214" t="s">
        <v>1734</v>
      </c>
      <c r="B173" s="214" t="s">
        <v>1735</v>
      </c>
      <c r="C173" s="214" t="s">
        <v>255</v>
      </c>
      <c r="D173" s="214" t="s">
        <v>1736</v>
      </c>
      <c r="E173" s="214" t="s">
        <v>1040</v>
      </c>
      <c r="F173" s="394"/>
      <c r="G173" s="395">
        <v>90.84</v>
      </c>
      <c r="H173" s="394"/>
      <c r="I173" s="214" t="s">
        <v>1295</v>
      </c>
      <c r="J173" s="214" t="s">
        <v>1300</v>
      </c>
      <c r="K173" s="395">
        <v>90.84</v>
      </c>
      <c r="L173" s="395">
        <v>0</v>
      </c>
      <c r="M173" s="394">
        <v>0</v>
      </c>
      <c r="N173" s="214" t="s">
        <v>1580</v>
      </c>
    </row>
    <row r="174" spans="1:15" hidden="1">
      <c r="A174" s="214" t="s">
        <v>1734</v>
      </c>
      <c r="B174" s="214" t="s">
        <v>1735</v>
      </c>
      <c r="C174" s="214" t="s">
        <v>1221</v>
      </c>
      <c r="D174" s="214" t="s">
        <v>1737</v>
      </c>
      <c r="E174" s="214" t="s">
        <v>1040</v>
      </c>
      <c r="F174" s="394"/>
      <c r="G174" s="395">
        <v>125.5</v>
      </c>
      <c r="H174" s="394">
        <v>14629.970000000001</v>
      </c>
      <c r="I174" s="214" t="s">
        <v>1295</v>
      </c>
      <c r="J174" s="214" t="s">
        <v>1300</v>
      </c>
      <c r="K174" s="395">
        <v>125.5</v>
      </c>
      <c r="L174" s="395">
        <v>0</v>
      </c>
      <c r="M174" s="394">
        <v>0</v>
      </c>
      <c r="N174" s="214" t="s">
        <v>1580</v>
      </c>
    </row>
    <row r="175" spans="1:15" hidden="1">
      <c r="A175" s="214" t="s">
        <v>1319</v>
      </c>
      <c r="B175" s="214" t="s">
        <v>1340</v>
      </c>
      <c r="C175" s="214" t="s">
        <v>1221</v>
      </c>
      <c r="D175" s="214" t="s">
        <v>1738</v>
      </c>
      <c r="E175" s="214" t="s">
        <v>1395</v>
      </c>
      <c r="F175" s="394"/>
      <c r="G175" s="395">
        <v>3326.8</v>
      </c>
      <c r="H175" s="394">
        <v>11303.170000000002</v>
      </c>
      <c r="I175" s="214" t="s">
        <v>1295</v>
      </c>
      <c r="J175" s="214" t="s">
        <v>1298</v>
      </c>
      <c r="K175" s="395">
        <v>3326.8</v>
      </c>
      <c r="L175" s="395">
        <v>0</v>
      </c>
      <c r="M175" s="394">
        <v>0</v>
      </c>
      <c r="N175" s="214" t="s">
        <v>1580</v>
      </c>
      <c r="O175" s="214" t="s">
        <v>1420</v>
      </c>
    </row>
    <row r="176" spans="1:15" hidden="1">
      <c r="A176" s="214" t="s">
        <v>1563</v>
      </c>
      <c r="B176" s="214" t="s">
        <v>1563</v>
      </c>
      <c r="C176" s="214" t="s">
        <v>1221</v>
      </c>
      <c r="D176" s="214" t="s">
        <v>1578</v>
      </c>
      <c r="E176" s="214" t="s">
        <v>1579</v>
      </c>
      <c r="F176" s="394"/>
      <c r="G176" s="395">
        <v>1003.2</v>
      </c>
      <c r="H176" s="394"/>
      <c r="I176" s="214" t="s">
        <v>1295</v>
      </c>
      <c r="J176" s="214" t="s">
        <v>1300</v>
      </c>
      <c r="K176" s="395">
        <v>1003.2</v>
      </c>
      <c r="L176" s="395">
        <v>0</v>
      </c>
      <c r="M176" s="394">
        <v>0</v>
      </c>
      <c r="N176" s="214" t="s">
        <v>1580</v>
      </c>
      <c r="O176" s="214" t="s">
        <v>1388</v>
      </c>
    </row>
    <row r="177" spans="1:15" hidden="1">
      <c r="A177" s="214" t="s">
        <v>1563</v>
      </c>
      <c r="B177" s="214" t="s">
        <v>1563</v>
      </c>
      <c r="C177" s="214" t="s">
        <v>255</v>
      </c>
      <c r="D177" s="214" t="s">
        <v>1581</v>
      </c>
      <c r="E177" s="214" t="s">
        <v>1579</v>
      </c>
      <c r="F177" s="394"/>
      <c r="G177" s="395">
        <v>1300</v>
      </c>
      <c r="H177" s="394">
        <v>8999.9700000000012</v>
      </c>
      <c r="I177" s="214" t="s">
        <v>1295</v>
      </c>
      <c r="J177" s="214" t="s">
        <v>1300</v>
      </c>
      <c r="K177" s="395">
        <v>1300</v>
      </c>
      <c r="L177" s="395">
        <v>0</v>
      </c>
      <c r="M177" s="394">
        <v>0</v>
      </c>
      <c r="N177" s="214" t="s">
        <v>1580</v>
      </c>
      <c r="O177" s="214" t="s">
        <v>1388</v>
      </c>
    </row>
    <row r="178" spans="1:15" hidden="1">
      <c r="A178" s="214" t="s">
        <v>1582</v>
      </c>
      <c r="B178" s="214" t="s">
        <v>1563</v>
      </c>
      <c r="C178" s="214" t="s">
        <v>255</v>
      </c>
      <c r="D178" s="214" t="s">
        <v>1583</v>
      </c>
      <c r="E178" s="214" t="s">
        <v>1071</v>
      </c>
      <c r="F178" s="394"/>
      <c r="G178" s="395">
        <v>957.88</v>
      </c>
      <c r="H178" s="394"/>
      <c r="I178" s="214" t="s">
        <v>1295</v>
      </c>
      <c r="J178" s="214" t="s">
        <v>1300</v>
      </c>
      <c r="K178" s="395">
        <v>957.88</v>
      </c>
      <c r="L178" s="395">
        <v>0</v>
      </c>
      <c r="M178" s="394">
        <v>0</v>
      </c>
      <c r="N178" s="214" t="s">
        <v>1580</v>
      </c>
      <c r="O178" s="214" t="s">
        <v>1388</v>
      </c>
    </row>
    <row r="179" spans="1:15" hidden="1">
      <c r="A179" s="214" t="s">
        <v>1582</v>
      </c>
      <c r="B179" s="214" t="s">
        <v>1563</v>
      </c>
      <c r="C179" s="214" t="s">
        <v>1221</v>
      </c>
      <c r="D179" s="214" t="s">
        <v>1584</v>
      </c>
      <c r="E179" s="214" t="s">
        <v>1071</v>
      </c>
      <c r="F179" s="394"/>
      <c r="G179" s="395">
        <v>613.13</v>
      </c>
      <c r="H179" s="394">
        <v>7428.9600000000009</v>
      </c>
      <c r="I179" s="214" t="s">
        <v>1295</v>
      </c>
      <c r="J179" s="214" t="s">
        <v>1300</v>
      </c>
      <c r="K179" s="395">
        <v>613.13</v>
      </c>
      <c r="L179" s="395">
        <v>0</v>
      </c>
      <c r="M179" s="394">
        <v>0</v>
      </c>
      <c r="N179" s="214" t="s">
        <v>1580</v>
      </c>
      <c r="O179" s="214" t="s">
        <v>1388</v>
      </c>
    </row>
    <row r="180" spans="1:15" hidden="1">
      <c r="A180" s="214" t="s">
        <v>1580</v>
      </c>
      <c r="B180" s="214" t="s">
        <v>1580</v>
      </c>
      <c r="C180" s="214" t="s">
        <v>1221</v>
      </c>
      <c r="D180" s="214" t="s">
        <v>1585</v>
      </c>
      <c r="E180" s="214" t="s">
        <v>1094</v>
      </c>
      <c r="F180" s="394"/>
      <c r="G180" s="395">
        <v>364.05</v>
      </c>
      <c r="H180" s="394">
        <v>7064.9100000000008</v>
      </c>
      <c r="I180" s="214" t="s">
        <v>1295</v>
      </c>
      <c r="J180" s="214" t="s">
        <v>1300</v>
      </c>
      <c r="K180" s="395">
        <v>364.05</v>
      </c>
      <c r="L180" s="395">
        <v>0</v>
      </c>
      <c r="M180" s="394">
        <v>0</v>
      </c>
      <c r="N180" s="214" t="s">
        <v>1580</v>
      </c>
      <c r="O180" s="214" t="s">
        <v>1388</v>
      </c>
    </row>
    <row r="181" spans="1:15" hidden="1">
      <c r="A181" s="214" t="s">
        <v>1451</v>
      </c>
      <c r="B181" s="214" t="s">
        <v>1340</v>
      </c>
      <c r="C181" s="214" t="s">
        <v>1238</v>
      </c>
      <c r="D181" s="214" t="s">
        <v>1586</v>
      </c>
      <c r="E181" s="214" t="s">
        <v>1587</v>
      </c>
      <c r="F181" s="394"/>
      <c r="G181" s="395">
        <v>9990.08</v>
      </c>
      <c r="H181" s="395">
        <v>-2925.1699999999992</v>
      </c>
      <c r="I181" s="214" t="s">
        <v>1295</v>
      </c>
      <c r="J181" s="214" t="s">
        <v>1300</v>
      </c>
      <c r="K181" s="395">
        <v>9990.08</v>
      </c>
      <c r="L181" s="395">
        <v>0</v>
      </c>
      <c r="M181" s="394">
        <v>0</v>
      </c>
      <c r="N181" s="214" t="s">
        <v>1580</v>
      </c>
    </row>
    <row r="182" spans="1:15" hidden="1">
      <c r="A182" s="214" t="s">
        <v>1580</v>
      </c>
      <c r="B182" s="214" t="s">
        <v>1580</v>
      </c>
      <c r="C182" s="214" t="s">
        <v>255</v>
      </c>
      <c r="D182" s="214" t="s">
        <v>1739</v>
      </c>
      <c r="E182" s="214" t="s">
        <v>1040</v>
      </c>
      <c r="F182" s="394"/>
      <c r="G182" s="395">
        <v>2520</v>
      </c>
      <c r="H182" s="395"/>
      <c r="I182" s="214" t="s">
        <v>1295</v>
      </c>
      <c r="J182" s="214" t="s">
        <v>1300</v>
      </c>
      <c r="K182" s="395">
        <v>2520</v>
      </c>
      <c r="L182" s="395">
        <v>0</v>
      </c>
      <c r="M182" s="394">
        <v>0</v>
      </c>
      <c r="N182" s="214" t="s">
        <v>1580</v>
      </c>
      <c r="O182" s="214" t="s">
        <v>1388</v>
      </c>
    </row>
    <row r="183" spans="1:15" hidden="1">
      <c r="A183" s="214" t="s">
        <v>1580</v>
      </c>
      <c r="B183" s="214" t="s">
        <v>1580</v>
      </c>
      <c r="C183" s="214" t="s">
        <v>328</v>
      </c>
      <c r="D183" s="214" t="s">
        <v>1299</v>
      </c>
      <c r="E183" s="214" t="s">
        <v>640</v>
      </c>
      <c r="F183" s="394"/>
      <c r="G183" s="395">
        <v>10.45</v>
      </c>
      <c r="H183" s="395"/>
      <c r="I183" s="214" t="s">
        <v>1295</v>
      </c>
      <c r="K183" s="395">
        <v>10.45</v>
      </c>
      <c r="L183" s="395">
        <v>0</v>
      </c>
      <c r="M183" s="394">
        <v>0</v>
      </c>
      <c r="N183" s="214" t="s">
        <v>1580</v>
      </c>
      <c r="O183" s="214" t="s">
        <v>1740</v>
      </c>
    </row>
    <row r="184" spans="1:15">
      <c r="A184" s="214" t="s">
        <v>1580</v>
      </c>
      <c r="B184" s="214" t="s">
        <v>1580</v>
      </c>
      <c r="C184" s="396" t="s">
        <v>1745</v>
      </c>
      <c r="D184" s="396" t="s">
        <v>1745</v>
      </c>
      <c r="E184" s="214" t="s">
        <v>449</v>
      </c>
      <c r="F184" s="394">
        <v>5169.17</v>
      </c>
      <c r="G184" s="395"/>
      <c r="H184" s="395"/>
      <c r="I184" s="214" t="s">
        <v>1295</v>
      </c>
      <c r="K184" s="394">
        <v>5169.17</v>
      </c>
      <c r="L184" s="395">
        <v>0</v>
      </c>
      <c r="M184" s="394">
        <v>0</v>
      </c>
      <c r="N184" s="214" t="s">
        <v>1580</v>
      </c>
    </row>
    <row r="185" spans="1:15">
      <c r="A185" s="214" t="s">
        <v>1433</v>
      </c>
      <c r="B185" s="214" t="s">
        <v>1433</v>
      </c>
      <c r="C185" s="396" t="s">
        <v>1745</v>
      </c>
      <c r="D185" s="396" t="s">
        <v>1745</v>
      </c>
      <c r="E185" s="214" t="s">
        <v>449</v>
      </c>
      <c r="F185" s="394">
        <v>579.79999999999995</v>
      </c>
      <c r="G185" s="395"/>
      <c r="H185" s="395"/>
      <c r="I185" s="214" t="s">
        <v>1295</v>
      </c>
      <c r="J185" s="214" t="s">
        <v>1300</v>
      </c>
      <c r="K185" s="394">
        <v>579.79999999999995</v>
      </c>
      <c r="L185" s="395">
        <v>0</v>
      </c>
      <c r="M185" s="394">
        <v>0</v>
      </c>
      <c r="N185" s="214" t="s">
        <v>1433</v>
      </c>
    </row>
    <row r="186" spans="1:15" hidden="1">
      <c r="A186" s="214" t="s">
        <v>1433</v>
      </c>
      <c r="B186" s="214" t="s">
        <v>1430</v>
      </c>
      <c r="C186" s="214" t="s">
        <v>1221</v>
      </c>
      <c r="D186" s="214" t="s">
        <v>1746</v>
      </c>
      <c r="E186" s="214" t="s">
        <v>1350</v>
      </c>
      <c r="F186" s="394"/>
      <c r="G186" s="395">
        <v>579.79999999999995</v>
      </c>
      <c r="H186" s="395">
        <v>-2954.6500000000005</v>
      </c>
      <c r="I186" s="214" t="s">
        <v>1295</v>
      </c>
      <c r="K186" s="395">
        <v>579.79999999999995</v>
      </c>
      <c r="L186" s="395">
        <v>0</v>
      </c>
      <c r="M186" s="394">
        <v>0</v>
      </c>
      <c r="N186" s="214" t="s">
        <v>1433</v>
      </c>
      <c r="O186" s="214" t="s">
        <v>1741</v>
      </c>
    </row>
    <row r="187" spans="1:15">
      <c r="F187" s="390"/>
      <c r="G187" s="391"/>
      <c r="H187" s="390"/>
      <c r="K187" s="391"/>
      <c r="L187" s="391"/>
      <c r="M187" s="390"/>
    </row>
  </sheetData>
  <autoFilter ref="A1:WVW186">
    <filterColumn colId="5">
      <customFilters>
        <customFilter operator="notEqual" val=" "/>
      </custom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2021-11-11T20:33:59Z</dcterms:modified>
</cp:coreProperties>
</file>